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312kazusa\Desktop\"/>
    </mc:Choice>
  </mc:AlternateContent>
  <xr:revisionPtr revIDLastSave="0" documentId="13_ncr:1_{E1E71CAA-187F-4630-8D63-162EF954C3D2}" xr6:coauthVersionLast="47" xr6:coauthVersionMax="47" xr10:uidLastSave="{00000000-0000-0000-0000-000000000000}"/>
  <workbookProtection workbookAlgorithmName="SHA-512" workbookHashValue="CERG+4SXYc9iMjjQwWu1O36YYLNOhF0dJ6Sao1U9nuKbL2vXV7PrK5WNr4lnBZQ4FumvzfcXEfl6tmA4q06uQA==" workbookSaltValue="/5Qs8LlnMnZUI3AASsE4fw==" workbookSpinCount="100000" lockStructure="1"/>
  <bookViews>
    <workbookView xWindow="2037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P10" i="4"/>
  <c r="B10"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<sst xmlns="http://schemas.openxmlformats.org/spreadsheetml/2006/main" count="228" uniqueCount="113">
  <si>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</si>
  <si>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</si>
  <si>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</si>
  <si>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</si>
  <si>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</si>
  <si>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</si>
  <si>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</si>
  <si>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</si>
  <si>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</si>
  <si>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</si>
  <si>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</si>
  <si>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</si>
  <si>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</si>
  <si>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</si>
  <si>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</si>
  <si>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</si>
  <si>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</si>
  <si>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</si>
  <si>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</si>
  <si>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</si>
  <si>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</si>
  <si>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</si>
  <si>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</si>
  <si>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</si>
  <si>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</si>
  <si>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</si>
  <si>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</si>
  <si>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</si>
  <si>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</si>
  <si>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</si>
  <si>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</si>
  <si>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</si>
  <si>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</si>
  <si>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</si>
  <si>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</si>
  <si>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</si>
  <si>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</si>
  <si>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</si>
  <si>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</si>
  <si>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</si>
  <si>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</si>
  <si>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</si>
  <si>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</si>
  <si>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</si>
  <si>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</si>
  <si>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</si>
  <si>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</si>
  <si>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</si>
  <si>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</si>
  <si>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</si>
  <si>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</si>
  <si>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</si>
  <si>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</si>
  <si>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</si>
  <si>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</si>
  <si>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</si>
  <si>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</si>
  <si>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</si>
  <si>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</si>
  <si>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</si>
  <si>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</si>
  <si>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</si>
  <si>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</si>
  <si>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</si>
  <si>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</si>
  <si>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</si>
  <si>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</si>
  <si>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</si>
  <si>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</si>
  <si>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</si>
  <si>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</si>
  <si>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</si>
  <si>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</si>
  <si>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</si>
  <si>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</si>
  <si>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</si>
  <si>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</si>
  <si>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</si>
  <si>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</si>
  <si>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</si>
  <si>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</si>
  <si>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</si>
  <si>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</si>
  <si>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</si>
  <si>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</si>
  <si>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</si>
  <si>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</si>
  <si>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</si>
  <si>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</si>
  <si>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</si>
  <si>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</si>
  <si>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</si>
  <si>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</si>
  <si>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与那原町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</si>
  <si>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</si>
  <si>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</si>
  <si>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</si>
  <si>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</si>
  <si>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</si>
  <si>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</si>
  <si>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</si>
  <si>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</si>
  <si>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</si>
  <si>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</si>
  <si>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</si>
  <si>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</si>
  <si>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</si>
  <si>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</si>
  <si>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</si>
  <si>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</si>
  <si>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①「経常収支比率」は、単年度収支が黒字であることを表す100%以上の水準を維持している。浄水費用の値上げの影響で費用増となり、前年度よりも低い値となっている。
②「累積欠損比率」は赤字が無いことを表す0%を維持しており、経営が健全であることを示している。
③「流動比率」は、1年以内に支払うべき債務に対して、支払う現金等があるかという指標である。本町は必要とされる100%を上回っており、財務は安定していると言える。R2年度から起債を行っていることにより、当年度も良好な指数を示している。
④本町は類似団体平均と比べて低い数値を示しており債務が少ないと言えるが、水道管の耐震化や、老朽化による管路更新需要の増加に従い、起債を行っているため、徐々に上昇している。
⑤「料金回収率」は100%を下回っており、給水に係る費用が給水収益で賄われていないことになるが、R2年度と令和5年度、令和6年度は新型コロナウイルス感染症や物価高騰に係る水道料金の減免を行った影響であると考えられる。
⑥「給水原価」は類似団体平均値よりも高くなっている。また、令和6年度で高い値となっているのは、浄水購入に係る費用等が増大したことが原因と考える。今後も投資の効率化や維持管理費の削減等、経営改善の検討が必要である。
⑦「施設利用率」は、施設の利用状況を表しており、これが低いと事業に対して規模が過大である可能性がある。本町は全国平均を上回る数値で推移しており、施設規模は適正であると考えられる。
⑧「有収率」は、給水している水が無駄なく収益に結びついているかを表し、おおむね例年並みの値になっている。全国平均や類似団体平均と比しても高い数値を維持しているが、今後も漏水対策等を徹底し、より有収率を向上させていく必要がある。</t>
    <rPh sb="212" eb="214">
      <t>ネンド</t>
    </rPh>
    <rPh sb="230" eb="233">
      <t>トウネンド</t>
    </rPh>
    <rPh sb="288" eb="291">
      <t>タイシンカ</t>
    </rPh>
    <rPh sb="349" eb="351">
      <t>シタマワ</t>
    </rPh>
    <rPh sb="388" eb="390">
      <t>レイワ</t>
    </rPh>
    <rPh sb="391" eb="393">
      <t>ネンド</t>
    </rPh>
    <rPh sb="394" eb="396">
      <t>レイワ</t>
    </rPh>
    <rPh sb="397" eb="399">
      <t>ネンド</t>
    </rPh>
    <rPh sb="413" eb="417">
      <t>ブッカコウトウ</t>
    </rPh>
    <rPh sb="474" eb="476">
      <t>レイワ</t>
    </rPh>
    <rPh sb="477" eb="479">
      <t>ネンド</t>
    </rPh>
    <rPh sb="480" eb="481">
      <t>タカ</t>
    </rPh>
    <rPh sb="482" eb="483">
      <t>アタイ</t>
    </rPh>
    <rPh sb="492" eb="496">
      <t>ジョウスイコウニュウ</t>
    </rPh>
    <rPh sb="497" eb="498">
      <t>カカ</t>
    </rPh>
    <rPh sb="499" eb="501">
      <t>ヒヨウ</t>
    </rPh>
    <rPh sb="501" eb="502">
      <t>ナド</t>
    </rPh>
    <rPh sb="503" eb="505">
      <t>ゾウダイ</t>
    </rPh>
    <rPh sb="510" eb="512">
      <t>ゲンイン</t>
    </rPh>
    <rPh sb="513" eb="514">
      <t>カンガ</t>
    </rPh>
    <rPh sb="688" eb="689">
      <t>アタイ</t>
    </rPh>
    <phoneticPr fontId="4"/>
  </si>
  <si>
    <t>①「有形固定資産減価償却率」は、有形固定資産のうち償却対象資産の減価償却がどの程度進んでいるかを表す指標で、資産の老朽化度合を示している。本町における当該指標は、類似団体平均と比べて数値が高く、法定耐用年数に近い資産が多いことを示している。
②「管路経年化率」は、法定耐用年数を超えた管路の割合を示す数値である。令和4年度まで本町は0%を維持していたが、令和6年度で約16％となっており、前年と比べて5％上昇しているため、今後老朽化管路が大きく増加することを見据えて、老朽化管路の更新を着実に実施する必要がある。
③「管路更新率」は、その年度に更新した管路延長の割合を表す指標で、管路の更新ペースや状況を把握できる。今年度は類似団体平均より上回っているが、今後も管路更新計画やアセットマネジメントに則り、補助金や起債を活用しながら、適切に推進し、投資の効率化を図る必要がある。</t>
    <rPh sb="157" eb="159">
      <t>レイワ</t>
    </rPh>
    <rPh sb="160" eb="162">
      <t>ネンド</t>
    </rPh>
    <rPh sb="178" eb="180">
      <t>レイワ</t>
    </rPh>
    <rPh sb="181" eb="183">
      <t>ネンド</t>
    </rPh>
    <rPh sb="184" eb="185">
      <t>ヤク</t>
    </rPh>
    <rPh sb="195" eb="197">
      <t>ゼンネン</t>
    </rPh>
    <rPh sb="198" eb="199">
      <t>クラ</t>
    </rPh>
    <rPh sb="203" eb="205">
      <t>ジョウショウ</t>
    </rPh>
    <rPh sb="212" eb="214">
      <t>コンゴ</t>
    </rPh>
    <rPh sb="214" eb="219">
      <t>ロウキュウカカンロ</t>
    </rPh>
    <rPh sb="220" eb="221">
      <t>オオ</t>
    </rPh>
    <rPh sb="223" eb="225">
      <t>ゾウカ</t>
    </rPh>
    <rPh sb="230" eb="232">
      <t>ミス</t>
    </rPh>
    <rPh sb="235" eb="240">
      <t>ロウキュウカカンロ</t>
    </rPh>
    <rPh sb="241" eb="243">
      <t>コウシン</t>
    </rPh>
    <rPh sb="244" eb="246">
      <t>チャクジツ</t>
    </rPh>
    <rPh sb="247" eb="249">
      <t>ジッシ</t>
    </rPh>
    <rPh sb="251" eb="253">
      <t>ヒツヨウ</t>
    </rPh>
    <phoneticPr fontId="4"/>
  </si>
  <si>
    <t>経営面では、経常収支比率は100%以上を維持し、累積欠損もなく健全性は高い。流動比率も100%超で短期的な支払能力は安定している。一方、浄水購入費の増により給水原価が上昇し、料金回収率も減免の影響で100%未満となるなど、費用抑制と収益確保が課題である。施設利用率は高く規模は概ね適正で、有収率も高水準を維持する。老朽化では資産の償却進行が進み、管路経年化率が上昇しているため、更新計画に基づき起債・補助金を活用した計画的更新を継続し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</si>
</sst>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0.76</c:v>
                </c:pt>
                <c:pt idx="1">
                  <c:v>0.5</c:v>
                </c:pt>
                <c:pt idx="2">
                  <c:v>0.18</c:v>
                </c:pt>
                <c:pt idx="3">
                  <c:v>0.32</c:v>
                </c:pt>
                <c:pt idx="4">
                  <c:v>0.46</c:v>
                </c:pt>
              </c:numCache>
            </c:numRef>
          </c:val>
          <c:extLst>
            <c:ext xmlns:c16="http://schemas.microsoft.com/office/drawing/2014/chart" uri="{C3380CC4-5D6E-409C-BE32-E72D297353CC}">
              <c16:uniqueId val="{00000000-2CF9-4194-9491-3F81937F3C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CF9-4194-9491-3F81937F3C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69.510000000000005</c:v>
                </c:pt>
                <c:pt idx="1">
                  <c:v>68.94</c:v>
                </c:pt>
                <c:pt idx="2">
                  <c:v>67.930000000000007</c:v>
                </c:pt>
                <c:pt idx="3">
                  <c:v>67.42</c:v>
                </c:pt>
                <c:pt idx="4">
                  <c:v>67.78</c:v>
                </c:pt>
              </c:numCache>
            </c:numRef>
          </c:val>
          <c:extLst>
            <c:ext xmlns:c16="http://schemas.microsoft.com/office/drawing/2014/chart" uri="{C3380CC4-5D6E-409C-BE32-E72D297353CC}">
              <c16:uniqueId val="{00000000-89FE-46C3-9E5D-DB7DAE50C4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9FE-46C3-9E5D-DB7DAE50C4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92.67</c:v>
                </c:pt>
                <c:pt idx="1">
                  <c:v>93.6</c:v>
                </c:pt>
                <c:pt idx="2">
                  <c:v>93.53</c:v>
                </c:pt>
                <c:pt idx="3">
                  <c:v>93.54</c:v>
                </c:pt>
                <c:pt idx="4">
                  <c:v>91.74</c:v>
                </c:pt>
              </c:numCache>
            </c:numRef>
          </c:val>
          <c:extLst>
            <c:ext xmlns:c16="http://schemas.microsoft.com/office/drawing/2014/chart" uri="{C3380CC4-5D6E-409C-BE32-E72D297353CC}">
              <c16:uniqueId val="{00000000-3CBE-4BD0-87D6-F132140C20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CBE-4BD0-87D6-F132140C20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107.81</c:v>
                </c:pt>
                <c:pt idx="1">
                  <c:v>109.43</c:v>
                </c:pt>
                <c:pt idx="2">
                  <c:v>110.19</c:v>
                </c:pt>
                <c:pt idx="3">
                  <c:v>111.89</c:v>
                </c:pt>
                <c:pt idx="4">
                  <c:v>102.64</c:v>
                </c:pt>
              </c:numCache>
            </c:numRef>
          </c:val>
          <c:extLst>
            <c:ext xmlns:c16="http://schemas.microsoft.com/office/drawing/2014/chart" uri="{C3380CC4-5D6E-409C-BE32-E72D297353CC}">
              <c16:uniqueId val="{00000000-B41E-4E00-ADFC-C18556186C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41E-4E00-ADFC-C18556186C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52.74</c:v>
                </c:pt>
                <c:pt idx="1">
                  <c:v>53.28</c:v>
                </c:pt>
                <c:pt idx="2">
                  <c:v>53.72</c:v>
                </c:pt>
                <c:pt idx="3">
                  <c:v>53.98</c:v>
                </c:pt>
                <c:pt idx="4">
                  <c:v>54.52</c:v>
                </c:pt>
              </c:numCache>
            </c:numRef>
          </c:val>
          <c:extLst>
            <c:ext xmlns:c16="http://schemas.microsoft.com/office/drawing/2014/chart" uri="{C3380CC4-5D6E-409C-BE32-E72D297353CC}">
              <c16:uniqueId val="{00000000-F1D2-4768-A883-3611140CF9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1D2-4768-A883-3611140CF9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11.51</c:v>
                </c:pt>
                <c:pt idx="4" formatCode="#,##0.00;&quot;△&quot;#,##0.00;&quot;-&quot;">
                  <c:v>16.29</c:v>
                </c:pt>
              </c:numCache>
            </c:numRef>
          </c:val>
          <c:extLst>
            <c:ext xmlns:c16="http://schemas.microsoft.com/office/drawing/2014/chart" uri="{C3380CC4-5D6E-409C-BE32-E72D297353CC}">
              <c16:uniqueId val="{00000000-8071-45D0-836E-A69FCE4EF8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071-45D0-836E-A69FCE4EF8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C5-4FB9-8986-977B2B33DF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5C5-4FB9-8986-977B2B33DF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565.1</c:v>
                </c:pt>
                <c:pt idx="1">
                  <c:v>587.33000000000004</c:v>
                </c:pt>
                <c:pt idx="2">
                  <c:v>838.04</c:v>
                </c:pt>
                <c:pt idx="3">
                  <c:v>853.41</c:v>
                </c:pt>
                <c:pt idx="4">
                  <c:v>775.66</c:v>
                </c:pt>
              </c:numCache>
            </c:numRef>
          </c:val>
          <c:extLst>
            <c:ext xmlns:c16="http://schemas.microsoft.com/office/drawing/2014/chart" uri="{C3380CC4-5D6E-409C-BE32-E72D297353CC}">
              <c16:uniqueId val="{00000000-5FDC-41B0-860F-7431C89472A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FDC-41B0-860F-7431C89472A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50.71</c:v>
                </c:pt>
                <c:pt idx="1">
                  <c:v>53.25</c:v>
                </c:pt>
                <c:pt idx="2">
                  <c:v>62.34</c:v>
                </c:pt>
                <c:pt idx="3">
                  <c:v>77.89</c:v>
                </c:pt>
                <c:pt idx="4">
                  <c:v>97.38</c:v>
                </c:pt>
              </c:numCache>
            </c:numRef>
          </c:val>
          <c:extLst>
            <c:ext xmlns:c16="http://schemas.microsoft.com/office/drawing/2014/chart" uri="{C3380CC4-5D6E-409C-BE32-E72D297353CC}">
              <c16:uniqueId val="{00000000-AC7C-48C6-BD6C-BAE4E1A3E9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C7C-48C6-BD6C-BAE4E1A3E9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91.06</c:v>
                </c:pt>
                <c:pt idx="1">
                  <c:v>105.26</c:v>
                </c:pt>
                <c:pt idx="2">
                  <c:v>105.68</c:v>
                </c:pt>
                <c:pt idx="3">
                  <c:v>99.34</c:v>
                </c:pt>
                <c:pt idx="4">
                  <c:v>85.29</c:v>
                </c:pt>
              </c:numCache>
            </c:numRef>
          </c:val>
          <c:extLst>
            <c:ext xmlns:c16="http://schemas.microsoft.com/office/drawing/2014/chart" uri="{C3380CC4-5D6E-409C-BE32-E72D297353CC}">
              <c16:uniqueId val="{00000000-D218-476F-B07A-DA7326E383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218-476F-B07A-DA7326E383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213.59</c:v>
                </c:pt>
                <c:pt idx="1">
                  <c:v>193.82</c:v>
                </c:pt>
                <c:pt idx="2">
                  <c:v>193.03</c:v>
                </c:pt>
                <c:pt idx="3">
                  <c:v>193.67</c:v>
                </c:pt>
                <c:pt idx="4">
                  <c:v>214.52</c:v>
                </c:pt>
              </c:numCache>
            </c:numRef>
          </c:val>
          <c:extLst>
            <c:ext xmlns:c16="http://schemas.microsoft.com/office/drawing/2014/chart" uri="{C3380CC4-5D6E-409C-BE32-E72D297353CC}">
              <c16:uniqueId val="{00000000-F125-4F98-984F-79A62A676B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125-4F98-984F-79A62A676B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8" zoomScale="115" zoomScaleNormal="115" workbookViewId="0">
      <selection activeCell="BL14" sqref="BL1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与那原町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19920</v>
      </c>
      <c r="AM8" s="58"/>
      <c r="AN8" s="58"/>
      <c r="AO8" s="58"/>
      <c r="AP8" s="58"/>
      <c r="AQ8" s="58"/>
      <c r="AR8" s="58"/>
      <c r="AS8" s="58"/>
      <c r="AT8" s="55">
        <f>データ!$S$6</f>
        <v>5.18</v>
      </c>
      <c r="AU8" s="56"/>
      <c r="AV8" s="56"/>
      <c r="AW8" s="56"/>
      <c r="AX8" s="56"/>
      <c r="AY8" s="56"/>
      <c r="AZ8" s="56"/>
      <c r="BA8" s="56"/>
      <c r="BB8" s="45">
        <f>データ!$T$6</f>
        <v>3845.56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84.41</v>
      </c>
      <c r="J10" s="56"/>
      <c r="K10" s="56"/>
      <c r="L10" s="56"/>
      <c r="M10" s="56"/>
      <c r="N10" s="56"/>
      <c r="O10" s="57"/>
      <c r="P10" s="45">
        <f>データ!$P$6</f>
        <v>100</v>
      </c>
      <c r="Q10" s="45"/>
      <c r="R10" s="45"/>
      <c r="S10" s="45"/>
      <c r="T10" s="45"/>
      <c r="U10" s="45"/>
      <c r="V10" s="45"/>
      <c r="W10" s="58">
        <f>データ!$Q$6</f>
        <v>3977</v>
      </c>
      <c r="X10" s="58"/>
      <c r="Y10" s="58"/>
      <c r="Z10" s="58"/>
      <c r="AA10" s="58"/>
      <c r="AB10" s="58"/>
      <c r="AC10" s="58"/>
      <c r="AD10" s="2"/>
      <c r="AE10" s="2"/>
      <c r="AF10" s="2"/>
      <c r="AG10" s="2"/>
      <c r="AH10" s="2"/>
      <c r="AI10" s="2"/>
      <c r="AJ10" s="2"/>
      <c r="AK10" s="2"/>
      <c r="AL10" s="58">
        <f>データ!$U$6</f>
        <v>19798</v>
      </c>
      <c r="AM10" s="58"/>
      <c r="AN10" s="58"/>
      <c r="AO10" s="58"/>
      <c r="AP10" s="58"/>
      <c r="AQ10" s="58"/>
      <c r="AR10" s="58"/>
      <c r="AS10" s="58"/>
      <c r="AT10" s="55">
        <f>データ!$V$6</f>
        <v>5.18</v>
      </c>
      <c r="AU10" s="56"/>
      <c r="AV10" s="56"/>
      <c r="AW10" s="56"/>
      <c r="AX10" s="56"/>
      <c r="AY10" s="56"/>
      <c r="AZ10" s="56"/>
      <c r="BA10" s="56"/>
      <c r="BB10" s="45">
        <f>データ!$W$6</f>
        <v>3822.01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2" t="s">
        <v>111</v>
      </c>
      <c r="BM47" s="93"/>
      <c r="BN47" s="93"/>
      <c r="BO47" s="93"/>
      <c r="BP47" s="93"/>
      <c r="BQ47" s="93"/>
      <c r="BR47" s="93"/>
      <c r="BS47" s="93"/>
      <c r="BT47" s="93"/>
      <c r="BU47" s="93"/>
      <c r="BV47" s="93"/>
      <c r="BW47" s="93"/>
      <c r="BX47" s="93"/>
      <c r="BY47" s="93"/>
      <c r="BZ47" s="9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2"/>
      <c r="BM48" s="93"/>
      <c r="BN48" s="93"/>
      <c r="BO48" s="93"/>
      <c r="BP48" s="93"/>
      <c r="BQ48" s="93"/>
      <c r="BR48" s="93"/>
      <c r="BS48" s="93"/>
      <c r="BT48" s="93"/>
      <c r="BU48" s="93"/>
      <c r="BV48" s="93"/>
      <c r="BW48" s="93"/>
      <c r="BX48" s="93"/>
      <c r="BY48" s="93"/>
      <c r="BZ48" s="9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2"/>
      <c r="BM49" s="93"/>
      <c r="BN49" s="93"/>
      <c r="BO49" s="93"/>
      <c r="BP49" s="93"/>
      <c r="BQ49" s="93"/>
      <c r="BR49" s="93"/>
      <c r="BS49" s="93"/>
      <c r="BT49" s="93"/>
      <c r="BU49" s="93"/>
      <c r="BV49" s="93"/>
      <c r="BW49" s="93"/>
      <c r="BX49" s="93"/>
      <c r="BY49" s="93"/>
      <c r="BZ49" s="9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2"/>
      <c r="BM50" s="93"/>
      <c r="BN50" s="93"/>
      <c r="BO50" s="93"/>
      <c r="BP50" s="93"/>
      <c r="BQ50" s="93"/>
      <c r="BR50" s="93"/>
      <c r="BS50" s="93"/>
      <c r="BT50" s="93"/>
      <c r="BU50" s="93"/>
      <c r="BV50" s="93"/>
      <c r="BW50" s="93"/>
      <c r="BX50" s="93"/>
      <c r="BY50" s="93"/>
      <c r="BZ50" s="9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2"/>
      <c r="BM51" s="93"/>
      <c r="BN51" s="93"/>
      <c r="BO51" s="93"/>
      <c r="BP51" s="93"/>
      <c r="BQ51" s="93"/>
      <c r="BR51" s="93"/>
      <c r="BS51" s="93"/>
      <c r="BT51" s="93"/>
      <c r="BU51" s="93"/>
      <c r="BV51" s="93"/>
      <c r="BW51" s="93"/>
      <c r="BX51" s="93"/>
      <c r="BY51" s="93"/>
      <c r="BZ51" s="9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2"/>
      <c r="BM52" s="93"/>
      <c r="BN52" s="93"/>
      <c r="BO52" s="93"/>
      <c r="BP52" s="93"/>
      <c r="BQ52" s="93"/>
      <c r="BR52" s="93"/>
      <c r="BS52" s="93"/>
      <c r="BT52" s="93"/>
      <c r="BU52" s="93"/>
      <c r="BV52" s="93"/>
      <c r="BW52" s="93"/>
      <c r="BX52" s="93"/>
      <c r="BY52" s="93"/>
      <c r="BZ52" s="9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2"/>
      <c r="BM53" s="93"/>
      <c r="BN53" s="93"/>
      <c r="BO53" s="93"/>
      <c r="BP53" s="93"/>
      <c r="BQ53" s="93"/>
      <c r="BR53" s="93"/>
      <c r="BS53" s="93"/>
      <c r="BT53" s="93"/>
      <c r="BU53" s="93"/>
      <c r="BV53" s="93"/>
      <c r="BW53" s="93"/>
      <c r="BX53" s="93"/>
      <c r="BY53" s="93"/>
      <c r="BZ53" s="9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2"/>
      <c r="BM54" s="93"/>
      <c r="BN54" s="93"/>
      <c r="BO54" s="93"/>
      <c r="BP54" s="93"/>
      <c r="BQ54" s="93"/>
      <c r="BR54" s="93"/>
      <c r="BS54" s="93"/>
      <c r="BT54" s="93"/>
      <c r="BU54" s="93"/>
      <c r="BV54" s="93"/>
      <c r="BW54" s="93"/>
      <c r="BX54" s="93"/>
      <c r="BY54" s="93"/>
      <c r="BZ54" s="9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2"/>
      <c r="BM55" s="93"/>
      <c r="BN55" s="93"/>
      <c r="BO55" s="93"/>
      <c r="BP55" s="93"/>
      <c r="BQ55" s="93"/>
      <c r="BR55" s="93"/>
      <c r="BS55" s="93"/>
      <c r="BT55" s="93"/>
      <c r="BU55" s="93"/>
      <c r="BV55" s="93"/>
      <c r="BW55" s="93"/>
      <c r="BX55" s="93"/>
      <c r="BY55" s="93"/>
      <c r="BZ55" s="9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2"/>
      <c r="BM56" s="93"/>
      <c r="BN56" s="93"/>
      <c r="BO56" s="93"/>
      <c r="BP56" s="93"/>
      <c r="BQ56" s="93"/>
      <c r="BR56" s="93"/>
      <c r="BS56" s="93"/>
      <c r="BT56" s="93"/>
      <c r="BU56" s="93"/>
      <c r="BV56" s="93"/>
      <c r="BW56" s="93"/>
      <c r="BX56" s="93"/>
      <c r="BY56" s="93"/>
      <c r="BZ56" s="9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2"/>
      <c r="BM57" s="93"/>
      <c r="BN57" s="93"/>
      <c r="BO57" s="93"/>
      <c r="BP57" s="93"/>
      <c r="BQ57" s="93"/>
      <c r="BR57" s="93"/>
      <c r="BS57" s="93"/>
      <c r="BT57" s="93"/>
      <c r="BU57" s="93"/>
      <c r="BV57" s="93"/>
      <c r="BW57" s="93"/>
      <c r="BX57" s="93"/>
      <c r="BY57" s="93"/>
      <c r="BZ57" s="9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2"/>
      <c r="BM58" s="93"/>
      <c r="BN58" s="93"/>
      <c r="BO58" s="93"/>
      <c r="BP58" s="93"/>
      <c r="BQ58" s="93"/>
      <c r="BR58" s="93"/>
      <c r="BS58" s="93"/>
      <c r="BT58" s="93"/>
      <c r="BU58" s="93"/>
      <c r="BV58" s="93"/>
      <c r="BW58" s="93"/>
      <c r="BX58" s="93"/>
      <c r="BY58" s="93"/>
      <c r="BZ58" s="9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2"/>
      <c r="BM59" s="93"/>
      <c r="BN59" s="93"/>
      <c r="BO59" s="93"/>
      <c r="BP59" s="93"/>
      <c r="BQ59" s="93"/>
      <c r="BR59" s="93"/>
      <c r="BS59" s="93"/>
      <c r="BT59" s="93"/>
      <c r="BU59" s="93"/>
      <c r="BV59" s="93"/>
      <c r="BW59" s="93"/>
      <c r="BX59" s="93"/>
      <c r="BY59" s="93"/>
      <c r="BZ59" s="94"/>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92"/>
      <c r="BM60" s="93"/>
      <c r="BN60" s="93"/>
      <c r="BO60" s="93"/>
      <c r="BP60" s="93"/>
      <c r="BQ60" s="93"/>
      <c r="BR60" s="93"/>
      <c r="BS60" s="93"/>
      <c r="BT60" s="93"/>
      <c r="BU60" s="93"/>
      <c r="BV60" s="93"/>
      <c r="BW60" s="93"/>
      <c r="BX60" s="93"/>
      <c r="BY60" s="93"/>
      <c r="BZ60" s="94"/>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92"/>
      <c r="BM61" s="93"/>
      <c r="BN61" s="93"/>
      <c r="BO61" s="93"/>
      <c r="BP61" s="93"/>
      <c r="BQ61" s="93"/>
      <c r="BR61" s="93"/>
      <c r="BS61" s="93"/>
      <c r="BT61" s="93"/>
      <c r="BU61" s="93"/>
      <c r="BV61" s="93"/>
      <c r="BW61" s="93"/>
      <c r="BX61" s="93"/>
      <c r="BY61" s="93"/>
      <c r="BZ61" s="9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2"/>
      <c r="BM62" s="93"/>
      <c r="BN62" s="93"/>
      <c r="BO62" s="93"/>
      <c r="BP62" s="93"/>
      <c r="BQ62" s="93"/>
      <c r="BR62" s="93"/>
      <c r="BS62" s="93"/>
      <c r="BT62" s="93"/>
      <c r="BU62" s="93"/>
      <c r="BV62" s="93"/>
      <c r="BW62" s="93"/>
      <c r="BX62" s="93"/>
      <c r="BY62" s="93"/>
      <c r="BZ62" s="9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2"/>
      <c r="BM63" s="93"/>
      <c r="BN63" s="93"/>
      <c r="BO63" s="93"/>
      <c r="BP63" s="93"/>
      <c r="BQ63" s="93"/>
      <c r="BR63" s="93"/>
      <c r="BS63" s="93"/>
      <c r="BT63" s="93"/>
      <c r="BU63" s="93"/>
      <c r="BV63" s="93"/>
      <c r="BW63" s="93"/>
      <c r="BX63" s="93"/>
      <c r="BY63" s="93"/>
      <c r="BZ63" s="9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vq9+tlhsufz0meqWK2lh+jW7ORgLjrStsxVu2o3bCPwdx11+hyMkO1saYTIHZ52GaBMt2Ii3Nu4xosHhJk1bQ==" saltValue="e+WqFvls75UL87CH2Ec/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473481</v>
      </c>
      <c r="D6" s="20">
        <f t="shared" si="3"/>
        <v>46</v>
      </c>
      <c r="E6" s="20">
        <f t="shared" si="3"/>
        <v>1</v>
      </c>
      <c r="F6" s="20">
        <f t="shared" si="3"/>
        <v>0</v>
      </c>
      <c r="G6" s="20">
        <f t="shared" si="3"/>
        <v>1</v>
      </c>
      <c r="H6" s="20" t="str">
        <f t="shared" si="3"/>
        <v>沖縄県　与那原町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84.41</v>
      </c>
      <c r="P6" s="21">
        <f t="shared" si="3"/>
        <v>100</v>
      </c>
      <c r="Q6" s="21">
        <f t="shared" si="3"/>
        <v>3977</v>
      </c>
      <c r="R6" s="21">
        <f t="shared" si="3"/>
        <v>19920</v>
      </c>
      <c r="S6" s="21">
        <f t="shared" si="3"/>
        <v>5.18</v>
      </c>
      <c r="T6" s="21">
        <f t="shared" si="3"/>
        <v>3845.56</v>
      </c>
      <c r="U6" s="21">
        <f t="shared" si="3"/>
        <v>19798</v>
      </c>
      <c r="V6" s="21">
        <f t="shared" si="3"/>
        <v>5.18</v>
      </c>
      <c r="W6" s="21">
        <f t="shared" si="3"/>
        <v>3822.01</v>
      </c>
      <c r="X6" s="22">
        <f>IF(X7="",NA(),X7)</f>
        <v>107.81</v>
      </c>
      <c r="Y6" s="22">
        <f t="shared" ref="Y6:AG6" si="4">IF(Y7="",NA(),Y7)</f>
        <v>109.43</v>
      </c>
      <c r="Z6" s="22">
        <f t="shared" si="4"/>
        <v>110.19</v>
      </c>
      <c r="AA6" s="22">
        <f t="shared" si="4"/>
        <v>111.89</v>
      </c>
      <c r="AB6" s="22">
        <f t="shared" si="4"/>
        <v>102.64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565.1</v>
      </c>
      <c r="AU6" s="22">
        <f t="shared" ref="AU6:BC6" si="6">IF(AU7="",NA(),AU7)</f>
        <v>587.33000000000004</v>
      </c>
      <c r="AV6" s="22">
        <f t="shared" si="6"/>
        <v>838.04</v>
      </c>
      <c r="AW6" s="22">
        <f t="shared" si="6"/>
        <v>853.41</v>
      </c>
      <c r="AX6" s="22">
        <f t="shared" si="6"/>
        <v>775.66</v>
      </c>
      <c r="AY6" s="22">
        <f t="shared" si="6"/>
        <v>367.55</v>
      </c>
      <c r="AZ6" s="22">
        <f t="shared" si="6"/>
        <v>378.56</v>
      </c>
      <c r="BA6" s="22">
        <f t="shared" si="6"/>
        <v>364.46</v>
      </c>
      <c r="BB6" s="22">
        <f t="shared" si="6"/>
        <v>338.89</v>
      </c>
      <c r="BC6" s="22">
        <f t="shared" si="6"/>
        <v>352.34</v>
      </c>
      <c r="BD6" s="21" t="str">
        <f>IF(BD7="","",IF(BD7="-","【-】","【"&amp;SUBSTITUTE(TEXT(BD7,"#,##0.00"),"-","△")&amp;"】"))</f>
        <v>【239.69】</v>
      </c>
      <c r="BE6" s="22">
        <f>IF(BE7="",NA(),BE7)</f>
        <v>50.71</v>
      </c>
      <c r="BF6" s="22">
        <f t="shared" ref="BF6:BN6" si="7">IF(BF7="",NA(),BF7)</f>
        <v>53.25</v>
      </c>
      <c r="BG6" s="22">
        <f t="shared" si="7"/>
        <v>62.34</v>
      </c>
      <c r="BH6" s="22">
        <f t="shared" si="7"/>
        <v>77.89</v>
      </c>
      <c r="BI6" s="22">
        <f t="shared" si="7"/>
        <v>97.38</v>
      </c>
      <c r="BJ6" s="22">
        <f t="shared" si="7"/>
        <v>418.68</v>
      </c>
      <c r="BK6" s="22">
        <f t="shared" si="7"/>
        <v>395.68</v>
      </c>
      <c r="BL6" s="22">
        <f t="shared" si="7"/>
        <v>403.72</v>
      </c>
      <c r="BM6" s="22">
        <f t="shared" si="7"/>
        <v>400.21</v>
      </c>
      <c r="BN6" s="22">
        <f t="shared" si="7"/>
        <v>391.13</v>
      </c>
      <c r="BO6" s="21" t="str">
        <f>IF(BO7="","",IF(BO7="-","【-】","【"&amp;SUBSTITUTE(TEXT(BO7,"#,##0.00"),"-","△")&amp;"】"))</f>
        <v>【264.86】</v>
      </c>
      <c r="BP6" s="22">
        <f>IF(BP7="",NA(),BP7)</f>
        <v>91.06</v>
      </c>
      <c r="BQ6" s="22">
        <f t="shared" ref="BQ6:BY6" si="8">IF(BQ7="",NA(),BQ7)</f>
        <v>105.26</v>
      </c>
      <c r="BR6" s="22">
        <f t="shared" si="8"/>
        <v>105.68</v>
      </c>
      <c r="BS6" s="22">
        <f t="shared" si="8"/>
        <v>99.34</v>
      </c>
      <c r="BT6" s="22">
        <f t="shared" si="8"/>
        <v>85.29</v>
      </c>
      <c r="BU6" s="22">
        <f t="shared" si="8"/>
        <v>94.78</v>
      </c>
      <c r="BV6" s="22">
        <f t="shared" si="8"/>
        <v>97.59</v>
      </c>
      <c r="BW6" s="22">
        <f t="shared" si="8"/>
        <v>92.17</v>
      </c>
      <c r="BX6" s="22">
        <f t="shared" si="8"/>
        <v>92.83</v>
      </c>
      <c r="BY6" s="22">
        <f t="shared" si="8"/>
        <v>92.16</v>
      </c>
      <c r="BZ6" s="21" t="str">
        <f>IF(BZ7="","",IF(BZ7="-","【-】","【"&amp;SUBSTITUTE(TEXT(BZ7,"#,##0.00"),"-","△")&amp;"】"))</f>
        <v>【97.59】</v>
      </c>
      <c r="CA6" s="22">
        <f>IF(CA7="",NA(),CA7)</f>
        <v>213.59</v>
      </c>
      <c r="CB6" s="22">
        <f t="shared" ref="CB6:CJ6" si="9">IF(CB7="",NA(),CB7)</f>
        <v>193.82</v>
      </c>
      <c r="CC6" s="22">
        <f t="shared" si="9"/>
        <v>193.03</v>
      </c>
      <c r="CD6" s="22">
        <f t="shared" si="9"/>
        <v>193.67</v>
      </c>
      <c r="CE6" s="22">
        <f t="shared" si="9"/>
        <v>214.52</v>
      </c>
      <c r="CF6" s="22">
        <f t="shared" si="9"/>
        <v>181.3</v>
      </c>
      <c r="CG6" s="22">
        <f t="shared" si="9"/>
        <v>181.71</v>
      </c>
      <c r="CH6" s="22">
        <f t="shared" si="9"/>
        <v>188.51</v>
      </c>
      <c r="CI6" s="22">
        <f t="shared" si="9"/>
        <v>189.43</v>
      </c>
      <c r="CJ6" s="22">
        <f t="shared" si="9"/>
        <v>196.75</v>
      </c>
      <c r="CK6" s="21" t="str">
        <f>IF(CK7="","",IF(CK7="-","【-】","【"&amp;SUBSTITUTE(TEXT(CK7,"#,##0.00"),"-","△")&amp;"】"))</f>
        <v>【181.66】</v>
      </c>
      <c r="CL6" s="22">
        <f>IF(CL7="",NA(),CL7)</f>
        <v>69.510000000000005</v>
      </c>
      <c r="CM6" s="22">
        <f t="shared" ref="CM6:CU6" si="10">IF(CM7="",NA(),CM7)</f>
        <v>68.94</v>
      </c>
      <c r="CN6" s="22">
        <f t="shared" si="10"/>
        <v>67.930000000000007</v>
      </c>
      <c r="CO6" s="22">
        <f t="shared" si="10"/>
        <v>67.42</v>
      </c>
      <c r="CP6" s="22">
        <f t="shared" si="10"/>
        <v>67.78</v>
      </c>
      <c r="CQ6" s="22">
        <f t="shared" si="10"/>
        <v>55.89</v>
      </c>
      <c r="CR6" s="22">
        <f t="shared" si="10"/>
        <v>55.72</v>
      </c>
      <c r="CS6" s="22">
        <f t="shared" si="10"/>
        <v>55.31</v>
      </c>
      <c r="CT6" s="22">
        <f t="shared" si="10"/>
        <v>55.14</v>
      </c>
      <c r="CU6" s="22">
        <f t="shared" si="10"/>
        <v>54.99</v>
      </c>
      <c r="CV6" s="21" t="str">
        <f>IF(CV7="","",IF(CV7="-","【-】","【"&amp;SUBSTITUTE(TEXT(CV7,"#,##0.00"),"-","△")&amp;"】"))</f>
        <v>【60.21】</v>
      </c>
      <c r="CW6" s="22">
        <f>IF(CW7="",NA(),CW7)</f>
        <v>92.67</v>
      </c>
      <c r="CX6" s="22">
        <f t="shared" ref="CX6:DF6" si="11">IF(CX7="",NA(),CX7)</f>
        <v>93.6</v>
      </c>
      <c r="CY6" s="22">
        <f t="shared" si="11"/>
        <v>93.53</v>
      </c>
      <c r="CZ6" s="22">
        <f t="shared" si="11"/>
        <v>93.54</v>
      </c>
      <c r="DA6" s="22">
        <f t="shared" si="11"/>
        <v>91.74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52.74</v>
      </c>
      <c r="DI6" s="22">
        <f t="shared" ref="DI6:DQ6" si="12">IF(DI7="",NA(),DI7)</f>
        <v>53.28</v>
      </c>
      <c r="DJ6" s="22">
        <f t="shared" si="12"/>
        <v>53.72</v>
      </c>
      <c r="DK6" s="22">
        <f t="shared" si="12"/>
        <v>53.98</v>
      </c>
      <c r="DL6" s="22">
        <f t="shared" si="12"/>
        <v>54.52</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2">
        <f t="shared" si="13"/>
        <v>11.51</v>
      </c>
      <c r="DW6" s="22">
        <f t="shared" si="13"/>
        <v>16.29</v>
      </c>
      <c r="DX6" s="22">
        <f t="shared" si="13"/>
        <v>18.28</v>
      </c>
      <c r="DY6" s="22">
        <f t="shared" si="13"/>
        <v>19.61</v>
      </c>
      <c r="DZ6" s="22">
        <f t="shared" si="13"/>
        <v>20.73</v>
      </c>
      <c r="EA6" s="22">
        <f t="shared" si="13"/>
        <v>22.86</v>
      </c>
      <c r="EB6" s="22">
        <f t="shared" si="13"/>
        <v>24.31</v>
      </c>
      <c r="EC6" s="21" t="str">
        <f>IF(EC7="","",IF(EC7="-","【-】","【"&amp;SUBSTITUTE(TEXT(EC7,"#,##0.00"),"-","△")&amp;"】"))</f>
        <v>【26.78】</v>
      </c>
      <c r="ED6" s="22">
        <f>IF(ED7="",NA(),ED7)</f>
        <v>0.76</v>
      </c>
      <c r="EE6" s="22">
        <f t="shared" ref="EE6:EM6" si="14">IF(EE7="",NA(),EE7)</f>
        <v>0.5</v>
      </c>
      <c r="EF6" s="22">
        <f t="shared" si="14"/>
        <v>0.18</v>
      </c>
      <c r="EG6" s="22">
        <f t="shared" si="14"/>
        <v>0.32</v>
      </c>
      <c r="EH6" s="22">
        <f t="shared" si="14"/>
        <v>0.46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473481</v>
      </c>
      <c r="D7" s="24">
        <v>46</v>
      </c>
      <c r="E7" s="24">
        <v>1</v>
      </c>
      <c r="F7" s="24">
        <v>0</v>
      </c>
      <c r="G7" s="24">
        <v>1</v>
      </c>
      <c r="H7" s="24" t="s">
        <v>93</v>
      </c>
      <c r="I7" s="24" t="s">
        <v>94</v>
      </c>
      <c r="J7" s="24" t="s">
        <v>95</v>
      </c>
      <c r="K7" s="24" t="s">
        <v>96</v>
      </c>
      <c r="L7" s="24" t="s">
        <v>97</v>
      </c>
      <c r="M7" s="24" t="s">
        <v>98</v>
      </c>
      <c r="N7" s="25" t="s">
        <v>99</v>
      </c>
      <c r="O7" s="25">
        <v>84.41</v>
      </c>
      <c r="P7" s="25">
        <v>100</v>
      </c>
      <c r="Q7" s="25">
        <v>3977</v>
      </c>
      <c r="R7" s="25">
        <v>19920</v>
      </c>
      <c r="S7" s="25">
        <v>5.18</v>
      </c>
      <c r="T7" s="25">
        <v>3845.56</v>
      </c>
      <c r="U7" s="25">
        <v>19798</v>
      </c>
      <c r="V7" s="25">
        <v>5.18</v>
      </c>
      <c r="W7" s="25">
        <v>3822.01</v>
      </c>
      <c r="X7" s="25">
        <v>107.81</v>
      </c>
      <c r="Y7" s="25">
        <v>109.43</v>
      </c>
      <c r="Z7" s="25">
        <v>110.19</v>
      </c>
      <c r="AA7" s="25">
        <v>111.89</v>
      </c>
      <c r="AB7" s="25">
        <v>102.64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565.1</v>
      </c>
      <c r="AU7" s="25">
        <v>587.33000000000004</v>
      </c>
      <c r="AV7" s="25">
        <v>838.04</v>
      </c>
      <c r="AW7" s="25">
        <v>853.41</v>
      </c>
      <c r="AX7" s="25">
        <v>775.66</v>
      </c>
      <c r="AY7" s="25">
        <v>367.55</v>
      </c>
      <c r="AZ7" s="25">
        <v>378.56</v>
      </c>
      <c r="BA7" s="25">
        <v>364.46</v>
      </c>
      <c r="BB7" s="25">
        <v>338.89</v>
      </c>
      <c r="BC7" s="25">
        <v>352.34</v>
      </c>
      <c r="BD7" s="25">
        <v>239.69</v>
      </c>
      <c r="BE7" s="25">
        <v>50.71</v>
      </c>
      <c r="BF7" s="25">
        <v>53.25</v>
      </c>
      <c r="BG7" s="25">
        <v>62.34</v>
      </c>
      <c r="BH7" s="25">
        <v>77.89</v>
      </c>
      <c r="BI7" s="25">
        <v>97.38</v>
      </c>
      <c r="BJ7" s="25">
        <v>418.68</v>
      </c>
      <c r="BK7" s="25">
        <v>395.68</v>
      </c>
      <c r="BL7" s="25">
        <v>403.72</v>
      </c>
      <c r="BM7" s="25">
        <v>400.21</v>
      </c>
      <c r="BN7" s="25">
        <v>391.13</v>
      </c>
      <c r="BO7" s="25">
        <v>264.86</v>
      </c>
      <c r="BP7" s="25">
        <v>91.06</v>
      </c>
      <c r="BQ7" s="25">
        <v>105.26</v>
      </c>
      <c r="BR7" s="25">
        <v>105.68</v>
      </c>
      <c r="BS7" s="25">
        <v>99.34</v>
      </c>
      <c r="BT7" s="25">
        <v>85.29</v>
      </c>
      <c r="BU7" s="25">
        <v>94.78</v>
      </c>
      <c r="BV7" s="25">
        <v>97.59</v>
      </c>
      <c r="BW7" s="25">
        <v>92.17</v>
      </c>
      <c r="BX7" s="25">
        <v>92.83</v>
      </c>
      <c r="BY7" s="25">
        <v>92.16</v>
      </c>
      <c r="BZ7" s="25">
        <v>97.59</v>
      </c>
      <c r="CA7" s="25">
        <v>213.59</v>
      </c>
      <c r="CB7" s="25">
        <v>193.82</v>
      </c>
      <c r="CC7" s="25">
        <v>193.03</v>
      </c>
      <c r="CD7" s="25">
        <v>193.67</v>
      </c>
      <c r="CE7" s="25">
        <v>214.52</v>
      </c>
      <c r="CF7" s="25">
        <v>181.3</v>
      </c>
      <c r="CG7" s="25">
        <v>181.71</v>
      </c>
      <c r="CH7" s="25">
        <v>188.51</v>
      </c>
      <c r="CI7" s="25">
        <v>189.43</v>
      </c>
      <c r="CJ7" s="25">
        <v>196.75</v>
      </c>
      <c r="CK7" s="25">
        <v>181.66</v>
      </c>
      <c r="CL7" s="25">
        <v>69.510000000000005</v>
      </c>
      <c r="CM7" s="25">
        <v>68.94</v>
      </c>
      <c r="CN7" s="25">
        <v>67.930000000000007</v>
      </c>
      <c r="CO7" s="25">
        <v>67.42</v>
      </c>
      <c r="CP7" s="25">
        <v>67.78</v>
      </c>
      <c r="CQ7" s="25">
        <v>55.89</v>
      </c>
      <c r="CR7" s="25">
        <v>55.72</v>
      </c>
      <c r="CS7" s="25">
        <v>55.31</v>
      </c>
      <c r="CT7" s="25">
        <v>55.14</v>
      </c>
      <c r="CU7" s="25">
        <v>54.99</v>
      </c>
      <c r="CV7" s="25">
        <v>60.21</v>
      </c>
      <c r="CW7" s="25">
        <v>92.67</v>
      </c>
      <c r="CX7" s="25">
        <v>93.6</v>
      </c>
      <c r="CY7" s="25">
        <v>93.53</v>
      </c>
      <c r="CZ7" s="25">
        <v>93.54</v>
      </c>
      <c r="DA7" s="25">
        <v>91.74</v>
      </c>
      <c r="DB7" s="25">
        <v>81.27</v>
      </c>
      <c r="DC7" s="25">
        <v>81.260000000000005</v>
      </c>
      <c r="DD7" s="25">
        <v>80.36</v>
      </c>
      <c r="DE7" s="25">
        <v>80.13</v>
      </c>
      <c r="DF7" s="25">
        <v>79.34</v>
      </c>
      <c r="DG7" s="25">
        <v>89.21</v>
      </c>
      <c r="DH7" s="25">
        <v>52.74</v>
      </c>
      <c r="DI7" s="25">
        <v>53.28</v>
      </c>
      <c r="DJ7" s="25">
        <v>53.72</v>
      </c>
      <c r="DK7" s="25">
        <v>53.98</v>
      </c>
      <c r="DL7" s="25">
        <v>54.52</v>
      </c>
      <c r="DM7" s="25">
        <v>50.63</v>
      </c>
      <c r="DN7" s="25">
        <v>51.29</v>
      </c>
      <c r="DO7" s="25">
        <v>52.2</v>
      </c>
      <c r="DP7" s="25">
        <v>52.7</v>
      </c>
      <c r="DQ7" s="25">
        <v>53.48</v>
      </c>
      <c r="DR7" s="25">
        <v>52.41</v>
      </c>
      <c r="DS7" s="25">
        <v>0</v>
      </c>
      <c r="DT7" s="25">
        <v>0</v>
      </c>
      <c r="DU7" s="25">
        <v>0</v>
      </c>
      <c r="DV7" s="25">
        <v>11.51</v>
      </c>
      <c r="DW7" s="25">
        <v>16.29</v>
      </c>
      <c r="DX7" s="25">
        <v>18.28</v>
      </c>
      <c r="DY7" s="25">
        <v>19.61</v>
      </c>
      <c r="DZ7" s="25">
        <v>20.73</v>
      </c>
      <c r="EA7" s="25">
        <v>22.86</v>
      </c>
      <c r="EB7" s="25">
        <v>24.31</v>
      </c>
      <c r="EC7" s="25">
        <v>26.78</v>
      </c>
      <c r="ED7" s="25">
        <v>0.76</v>
      </c>
      <c r="EE7" s="25">
        <v>0.5</v>
      </c>
      <c r="EF7" s="25">
        <v>0.18</v>
      </c>
      <c r="EG7" s="25">
        <v>0.32</v>
      </c>
      <c r="EH7" s="25">
        <v>0.46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312kazusa</cp:lastModifiedBy>
  <cp:lastPrinted>2026-01-21T06:17:03Z</cp:lastPrinted>
  <dcterms:created xsi:type="dcterms:W3CDTF">2025-12-12T09:25:48Z</dcterms:created>
  <dcterms:modified xsi:type="dcterms:W3CDTF">2026-01-21T06:17:05Z</dcterms:modified>
  <cp:category/>
</cp:coreProperties>
</file>