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266kazuaki\Desktop\R6_経営比較分析表\"/>
    </mc:Choice>
  </mc:AlternateContent>
  <xr:revisionPtr revIDLastSave="0" documentId="13_ncr:1_{A7BE9DED-75AE-4A0C-A865-C8856F0FB2A8}" xr6:coauthVersionLast="47" xr6:coauthVersionMax="47" xr10:uidLastSave="{00000000-0000-0000-0000-000000000000}"/>
  <workbookProtection workbookAlgorithmName="SHA-512" workbookHashValue="YcnYwHJLw8OVolIg7A3XjDfHLQqvRd8a8ytHjUYQ/T9itCy96wlS7SxnyAvDHED7G85PHUQkfNHxKQRG697Fyg==" workbookSaltValue="C/G//4dnBnNe+8dSdyLWy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<sst xmlns="http://schemas.openxmlformats.org/spreadsheetml/2006/main" count="278" uniqueCount="116">
  <si>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</si>
  <si>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</si>
  <si>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</si>
  <si>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</si>
  <si>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</si>
  <si>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</si>
  <si>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</si>
  <si>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</si>
  <si>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</si>
  <si>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</si>
  <si>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</si>
  <si>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</si>
  <si>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</si>
  <si>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</si>
  <si>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</si>
  <si>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</si>
  <si>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</si>
  <si>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</si>
  <si>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</si>
  <si>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</si>
  <si>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</si>
  <si>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</si>
  <si>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</si>
  <si>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</si>
  <si>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</si>
  <si>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</si>
  <si>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</si>
  <si>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</si>
  <si>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</si>
  <si>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</si>
  <si>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</si>
  <si>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</si>
  <si>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</si>
  <si>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</si>
  <si>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</si>
  <si>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</si>
  <si>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</si>
  <si>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</si>
  <si>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</si>
  <si>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</si>
  <si>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</si>
  <si>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</si>
  <si>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</si>
  <si>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</si>
  <si>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</si>
  <si>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</si>
  <si>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</si>
  <si>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</si>
  <si>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</si>
  <si>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</si>
  <si>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</si>
  <si>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</si>
  <si>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</si>
  <si>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</si>
  <si>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</si>
  <si>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</si>
  <si>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</si>
  <si>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</si>
  <si>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</si>
  <si>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</si>
  <si>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</si>
  <si>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</si>
  <si>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</si>
  <si>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</si>
  <si>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</si>
  <si>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</si>
  <si>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</si>
  <si>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</si>
  <si>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</si>
  <si>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</si>
  <si>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</si>
  <si>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</si>
  <si>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</si>
  <si>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</si>
  <si>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</si>
  <si>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</si>
  <si>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</si>
  <si>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</si>
  <si>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</si>
  <si>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</si>
  <si>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</si>
  <si>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</si>
  <si>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</si>
  <si>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</si>
  <si>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</si>
  <si>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</si>
  <si>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</si>
  <si>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</si>
  <si>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</si>
  <si>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</si>
  <si>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</si>
  <si>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</si>
  <si>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</si>
  <si>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</si>
  <si>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</si>
  <si>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</si>
  <si>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与那原町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</si>
  <si>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</si>
  <si>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</si>
  <si>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</si>
  <si>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</si>
  <si>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</si>
  <si>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</si>
  <si>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</si>
  <si>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</si>
  <si>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</si>
  <si>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</si>
  <si>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</si>
  <si>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</si>
  <si>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</si>
  <si>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</si>
  <si>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</si>
  <si>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</si>
  <si>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①単年度収支が黒字であることを表す100%以上を示しているが、収益の中身として使用料収入だけでなく一般会計繰入金への占める割合が高いため、経営改善が必要である。
②「累積欠損比率」は赤字が無いことを表す0%を示しているが、①と同様で経営改善を要する。
③「流動比率」は、1年以内に支払うべき債務に対して、支払う現金等があるかという指標である。必要とされる100%を下回っており、一時借入金を活用するなどで対応しているが、年々上昇しているため経営改善を要する。十分なキャッシュフローを維持するための収入の確保が必要である。
④文字通り、使用料収益に対する企業債（借金）の残高の割合である。本町は類似団体平均と比べて高い数値を示しており債務が多いと言える。これは本庁の公共下水道事業がまだ整備途中であり、布設事業に起債を行っているためである。今後も早期の整備に努め、接続者を増やす必要がある。
⑤「料金回収率」は100%を下回っており、下水道に係る費用が使用料収益で賄われていないことが示されている。令和6年度から使用料改定を決定したが、今後も適正料金の見直しは行っていく必要がある。
⑥「汚水処理原価」は類似団体平均値より低くなっており、コスト削減に努めている所であるが、流域下水道の処理費に左右されることもあり、今後も投資の効率化や維持管理費の削減等、経営改善の検討が必要である。
⑦処理場等の施設を持たないため、指数なし。
⑧「水洗化率」は、前年度より3.45ポイント減少しているが、これは当添地区等の整備が進み、供用開始区域が広がった（分母が増えた）ことによる影響であると分析している。全国平均や類似団体平均を下回っているが、今後も普及活動を継続し、水洗化率の向上に努める。</t>
    <rPh sb="212" eb="214">
      <t>ネンネン</t>
    </rPh>
    <rPh sb="214" eb="216">
      <t>ジョウショウ</t>
    </rPh>
    <rPh sb="222" eb="226">
      <t>ケイエイカイゼン</t>
    </rPh>
    <rPh sb="227" eb="228">
      <t>ヨウ</t>
    </rPh>
    <rPh sb="452" eb="454">
      <t>レイワ</t>
    </rPh>
    <rPh sb="455" eb="457">
      <t>ネンド</t>
    </rPh>
    <rPh sb="465" eb="467">
      <t>ケッテイ</t>
    </rPh>
    <rPh sb="471" eb="473">
      <t>コンゴ</t>
    </rPh>
    <rPh sb="474" eb="476">
      <t>テキセイ</t>
    </rPh>
    <rPh sb="476" eb="478">
      <t>リョウキン</t>
    </rPh>
    <rPh sb="479" eb="481">
      <t>ミナオ</t>
    </rPh>
    <rPh sb="483" eb="484">
      <t>オコナ</t>
    </rPh>
    <rPh sb="488" eb="490">
      <t>ヒツヨウ</t>
    </rPh>
    <rPh sb="540" eb="542">
      <t>リュウイキ</t>
    </rPh>
    <rPh sb="542" eb="545">
      <t>ゲスイドウ</t>
    </rPh>
    <rPh sb="546" eb="548">
      <t>ショリ</t>
    </rPh>
    <rPh sb="548" eb="549">
      <t>ヒ</t>
    </rPh>
    <rPh sb="550" eb="552">
      <t>サユウ</t>
    </rPh>
    <rPh sb="642" eb="644">
      <t>ゲンショウ</t>
    </rPh>
    <rPh sb="653" eb="655">
      <t>トウソエ</t>
    </rPh>
    <rPh sb="655" eb="657">
      <t>チク</t>
    </rPh>
    <rPh sb="657" eb="658">
      <t>トウ</t>
    </rPh>
    <rPh sb="659" eb="661">
      <t>セイビ</t>
    </rPh>
    <rPh sb="662" eb="663">
      <t>スス</t>
    </rPh>
    <rPh sb="665" eb="669">
      <t>キョウヨウカイシ</t>
    </rPh>
    <rPh sb="669" eb="671">
      <t>クイキ</t>
    </rPh>
    <rPh sb="672" eb="673">
      <t>ヒロ</t>
    </rPh>
    <rPh sb="677" eb="679">
      <t>ブンボ</t>
    </rPh>
    <rPh sb="680" eb="681">
      <t>フ</t>
    </rPh>
    <rPh sb="689" eb="691">
      <t>エイキョウ</t>
    </rPh>
    <rPh sb="695" eb="697">
      <t>ブンセキ</t>
    </rPh>
    <phoneticPr fontId="4"/>
  </si>
  <si>
    <t>①②③本町の公共下水道事業においては、供用開始約20年と比較的新しいため、現段階では経年による老朽化は見受けられない。ストックマネジメント計画をより具体的に施設管理の目標及び長期的な改築事業の設定を行い、点検・調査計画を作成し、必要に応じて修理・改築を行う。</t>
    <phoneticPr fontId="4"/>
  </si>
  <si>
    <t>　本町の下水道事業は、令和3年度に公営企業会計へ移行した。
　しかしながら、いまだ一般会計からの基準外繰入金に頼って経営している状況であり、経営の改善を求められている。
　公営企業として独立採算の原則、下水道としての汚水私費の原則に則った経営を行うことが重要であり、令和５年度末には使用料改定を決定した（施行は令和６年度から）。今後も人口増減等の社会情勢の変化に合わせ経営戦略の見直しを行い、経費削減、下水道使用料のさらなる改定等を含めて検討する。水洗化率については個別訪問等を継続して実施し接続件数を増加させ、今後も下水道事業の経営改善に一層の努力を尽くしていく。</t>
    <rPh sb="48" eb="50">
      <t>キジュン</t>
    </rPh>
    <rPh sb="50" eb="51">
      <t>ガイ</t>
    </rPh>
    <rPh sb="128" eb="130">
      <t>ジュウヨウ</t>
    </rPh>
    <rPh sb="134" eb="136">
      <t>レイワ</t>
    </rPh>
    <rPh sb="137" eb="140">
      <t>ネンドマツ</t>
    </rPh>
    <rPh sb="142" eb="147">
      <t>シヨウリョウカイテイ</t>
    </rPh>
    <rPh sb="148" eb="150">
      <t>ケッテイ</t>
    </rPh>
    <rPh sb="153" eb="155">
      <t>セコウ</t>
    </rPh>
    <rPh sb="156" eb="158">
      <t>レイワ</t>
    </rPh>
    <rPh sb="159" eb="161">
      <t>ネンド</t>
    </rPh>
    <rPh sb="165" eb="167">
      <t>コンゴ</t>
    </rPh>
    <rPh sb="277" eb="278">
      <t>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</si>
</sst>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089-433A-A4AF-7DE3404D8A3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0.06</c:v>
                </c:pt>
                <c:pt idx="3">
                  <c:v>0.01</c:v>
                </c:pt>
                <c:pt idx="4">
                  <c:v>0.33</c:v>
                </c:pt>
              </c:numCache>
            </c:numRef>
          </c:val>
          <c:smooth val="0"/>
          <c:extLst>
            <c:ext xmlns:c16="http://schemas.microsoft.com/office/drawing/2014/chart" uri="{C3380CC4-5D6E-409C-BE32-E72D297353CC}">
              <c16:uniqueId val="{00000001-4089-433A-A4AF-7DE3404D8A3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22-486E-BA54-75FBE1FD450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47.23</c:v>
                </c:pt>
                <c:pt idx="3">
                  <c:v>54.22</c:v>
                </c:pt>
                <c:pt idx="4">
                  <c:v>54.1</c:v>
                </c:pt>
              </c:numCache>
            </c:numRef>
          </c:val>
          <c:smooth val="0"/>
          <c:extLst>
            <c:ext xmlns:c16="http://schemas.microsoft.com/office/drawing/2014/chart" uri="{C3380CC4-5D6E-409C-BE32-E72D297353CC}">
              <c16:uniqueId val="{00000001-9522-486E-BA54-75FBE1FD450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77.31</c:v>
                </c:pt>
                <c:pt idx="3">
                  <c:v>80</c:v>
                </c:pt>
                <c:pt idx="4">
                  <c:v>76.55</c:v>
                </c:pt>
              </c:numCache>
            </c:numRef>
          </c:val>
          <c:extLst>
            <c:ext xmlns:c16="http://schemas.microsoft.com/office/drawing/2014/chart" uri="{C3380CC4-5D6E-409C-BE32-E72D297353CC}">
              <c16:uniqueId val="{00000000-F388-475D-AA91-750B08015B6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85.55</c:v>
                </c:pt>
                <c:pt idx="3">
                  <c:v>85.22</c:v>
                </c:pt>
                <c:pt idx="4">
                  <c:v>83.94</c:v>
                </c:pt>
              </c:numCache>
            </c:numRef>
          </c:val>
          <c:smooth val="0"/>
          <c:extLst>
            <c:ext xmlns:c16="http://schemas.microsoft.com/office/drawing/2014/chart" uri="{C3380CC4-5D6E-409C-BE32-E72D297353CC}">
              <c16:uniqueId val="{00000001-F388-475D-AA91-750B08015B6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98.94</c:v>
                </c:pt>
                <c:pt idx="3">
                  <c:v>101.92</c:v>
                </c:pt>
                <c:pt idx="4">
                  <c:v>102.4</c:v>
                </c:pt>
              </c:numCache>
            </c:numRef>
          </c:val>
          <c:extLst>
            <c:ext xmlns:c16="http://schemas.microsoft.com/office/drawing/2014/chart" uri="{C3380CC4-5D6E-409C-BE32-E72D297353CC}">
              <c16:uniqueId val="{00000000-636C-4957-9455-9AE8A97E678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109.7</c:v>
                </c:pt>
                <c:pt idx="3">
                  <c:v>109.07</c:v>
                </c:pt>
                <c:pt idx="4">
                  <c:v>112.19</c:v>
                </c:pt>
              </c:numCache>
            </c:numRef>
          </c:val>
          <c:smooth val="0"/>
          <c:extLst>
            <c:ext xmlns:c16="http://schemas.microsoft.com/office/drawing/2014/chart" uri="{C3380CC4-5D6E-409C-BE32-E72D297353CC}">
              <c16:uniqueId val="{00000001-636C-4957-9455-9AE8A97E678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2.33</c:v>
                </c:pt>
                <c:pt idx="3">
                  <c:v>4.67</c:v>
                </c:pt>
                <c:pt idx="4">
                  <c:v>6.86</c:v>
                </c:pt>
              </c:numCache>
            </c:numRef>
          </c:val>
          <c:extLst>
            <c:ext xmlns:c16="http://schemas.microsoft.com/office/drawing/2014/chart" uri="{C3380CC4-5D6E-409C-BE32-E72D297353CC}">
              <c16:uniqueId val="{00000000-66E6-466E-8EC3-C96D853DE9D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9.35</c:v>
                </c:pt>
                <c:pt idx="3">
                  <c:v>12.44</c:v>
                </c:pt>
                <c:pt idx="4">
                  <c:v>12.83</c:v>
                </c:pt>
              </c:numCache>
            </c:numRef>
          </c:val>
          <c:smooth val="0"/>
          <c:extLst>
            <c:ext xmlns:c16="http://schemas.microsoft.com/office/drawing/2014/chart" uri="{C3380CC4-5D6E-409C-BE32-E72D297353CC}">
              <c16:uniqueId val="{00000001-66E6-466E-8EC3-C96D853DE9D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3B2-4F71-B49D-E8BD5D18F31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0.12</c:v>
                </c:pt>
                <c:pt idx="3">
                  <c:v>0.28999999999999998</c:v>
                </c:pt>
                <c:pt idx="4">
                  <c:v>0.15</c:v>
                </c:pt>
              </c:numCache>
            </c:numRef>
          </c:val>
          <c:smooth val="0"/>
          <c:extLst>
            <c:ext xmlns:c16="http://schemas.microsoft.com/office/drawing/2014/chart" uri="{C3380CC4-5D6E-409C-BE32-E72D297353CC}">
              <c16:uniqueId val="{00000001-F3B2-4F71-B49D-E8BD5D18F31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B60-4021-9298-48CD662F64F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0.1</c:v>
                </c:pt>
                <c:pt idx="3" formatCode="#,##0.00;&quot;△&quot;#,##0.00">
                  <c:v>0</c:v>
                </c:pt>
                <c:pt idx="4">
                  <c:v>0.17</c:v>
                </c:pt>
              </c:numCache>
            </c:numRef>
          </c:val>
          <c:smooth val="0"/>
          <c:extLst>
            <c:ext xmlns:c16="http://schemas.microsoft.com/office/drawing/2014/chart" uri="{C3380CC4-5D6E-409C-BE32-E72D297353CC}">
              <c16:uniqueId val="{00000001-7B60-4021-9298-48CD662F64F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36.67</c:v>
                </c:pt>
                <c:pt idx="3">
                  <c:v>49.51</c:v>
                </c:pt>
                <c:pt idx="4">
                  <c:v>61.24</c:v>
                </c:pt>
              </c:numCache>
            </c:numRef>
          </c:val>
          <c:extLst>
            <c:ext xmlns:c16="http://schemas.microsoft.com/office/drawing/2014/chart" uri="{C3380CC4-5D6E-409C-BE32-E72D297353CC}">
              <c16:uniqueId val="{00000000-A498-4BE2-86BF-1C9684038EE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49.21</c:v>
                </c:pt>
                <c:pt idx="3">
                  <c:v>62.92</c:v>
                </c:pt>
                <c:pt idx="4">
                  <c:v>66.260000000000005</c:v>
                </c:pt>
              </c:numCache>
            </c:numRef>
          </c:val>
          <c:smooth val="0"/>
          <c:extLst>
            <c:ext xmlns:c16="http://schemas.microsoft.com/office/drawing/2014/chart" uri="{C3380CC4-5D6E-409C-BE32-E72D297353CC}">
              <c16:uniqueId val="{00000001-A498-4BE2-86BF-1C9684038EE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3410.43</c:v>
                </c:pt>
                <c:pt idx="3">
                  <c:v>3281.36</c:v>
                </c:pt>
                <c:pt idx="4">
                  <c:v>3211.19</c:v>
                </c:pt>
              </c:numCache>
            </c:numRef>
          </c:val>
          <c:extLst>
            <c:ext xmlns:c16="http://schemas.microsoft.com/office/drawing/2014/chart" uri="{C3380CC4-5D6E-409C-BE32-E72D297353CC}">
              <c16:uniqueId val="{00000000-D9FF-4AC7-9C8C-565BED7020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1172.21</c:v>
                </c:pt>
                <c:pt idx="3">
                  <c:v>1122.71</c:v>
                </c:pt>
                <c:pt idx="4">
                  <c:v>1225.74</c:v>
                </c:pt>
              </c:numCache>
            </c:numRef>
          </c:val>
          <c:smooth val="0"/>
          <c:extLst>
            <c:ext xmlns:c16="http://schemas.microsoft.com/office/drawing/2014/chart" uri="{C3380CC4-5D6E-409C-BE32-E72D297353CC}">
              <c16:uniqueId val="{00000001-D9FF-4AC7-9C8C-565BED7020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58.22</c:v>
                </c:pt>
                <c:pt idx="3">
                  <c:v>45.31</c:v>
                </c:pt>
                <c:pt idx="4">
                  <c:v>45.68</c:v>
                </c:pt>
              </c:numCache>
            </c:numRef>
          </c:val>
          <c:extLst>
            <c:ext xmlns:c16="http://schemas.microsoft.com/office/drawing/2014/chart" uri="{C3380CC4-5D6E-409C-BE32-E72D297353CC}">
              <c16:uniqueId val="{00000000-6B83-40AE-B714-F68BB20FFB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79.55</c:v>
                </c:pt>
                <c:pt idx="3">
                  <c:v>76.87</c:v>
                </c:pt>
                <c:pt idx="4">
                  <c:v>77.03</c:v>
                </c:pt>
              </c:numCache>
            </c:numRef>
          </c:val>
          <c:smooth val="0"/>
          <c:extLst>
            <c:ext xmlns:c16="http://schemas.microsoft.com/office/drawing/2014/chart" uri="{C3380CC4-5D6E-409C-BE32-E72D297353CC}">
              <c16:uniqueId val="{00000001-6B83-40AE-B714-F68BB20FFB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117.62</c:v>
                </c:pt>
                <c:pt idx="3">
                  <c:v>151.22999999999999</c:v>
                </c:pt>
                <c:pt idx="4">
                  <c:v>150.49</c:v>
                </c:pt>
              </c:numCache>
            </c:numRef>
          </c:val>
          <c:extLst>
            <c:ext xmlns:c16="http://schemas.microsoft.com/office/drawing/2014/chart" uri="{C3380CC4-5D6E-409C-BE32-E72D297353CC}">
              <c16:uniqueId val="{00000000-DB17-4E52-9F5F-92ACBBA3AFC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161.13</c:v>
                </c:pt>
                <c:pt idx="3">
                  <c:v>161.19999999999999</c:v>
                </c:pt>
                <c:pt idx="4">
                  <c:v>157.56</c:v>
                </c:pt>
              </c:numCache>
            </c:numRef>
          </c:val>
          <c:smooth val="0"/>
          <c:extLst>
            <c:ext xmlns:c16="http://schemas.microsoft.com/office/drawing/2014/chart" uri="{C3380CC4-5D6E-409C-BE32-E72D297353CC}">
              <c16:uniqueId val="{00000001-DB17-4E52-9F5F-92ACBBA3AFC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63" zoomScale="106" zoomScaleNormal="106" workbookViewId="0">
      <selection activeCell="BJ86" sqref="BJ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沖縄県　与那原町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Cb2</v>
      </c>
      <c r="X8" s="65"/>
      <c r="Y8" s="65"/>
      <c r="Z8" s="65"/>
      <c r="AA8" s="65"/>
      <c r="AB8" s="65"/>
      <c r="AC8" s="65"/>
      <c r="AD8" s="66" t="str">
        <f>データ!$M$6</f>
        <v>非設置</v>
      </c>
      <c r="AE8" s="66"/>
      <c r="AF8" s="66"/>
      <c r="AG8" s="66"/>
      <c r="AH8" s="66"/>
      <c r="AI8" s="66"/>
      <c r="AJ8" s="66"/>
      <c r="AK8" s="3"/>
      <c r="AL8" s="54">
        <f>データ!S6</f>
        <v>19930</v>
      </c>
      <c r="AM8" s="54"/>
      <c r="AN8" s="54"/>
      <c r="AO8" s="54"/>
      <c r="AP8" s="54"/>
      <c r="AQ8" s="54"/>
      <c r="AR8" s="54"/>
      <c r="AS8" s="54"/>
      <c r="AT8" s="53">
        <f>データ!T6</f>
        <v>16.739999999999998</v>
      </c>
      <c r="AU8" s="53"/>
      <c r="AV8" s="53"/>
      <c r="AW8" s="53"/>
      <c r="AX8" s="53"/>
      <c r="AY8" s="53"/>
      <c r="AZ8" s="53"/>
      <c r="BA8" s="53"/>
      <c r="BB8" s="53">
        <f>データ!U6</f>
        <v>1190.56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59.12</v>
      </c>
      <c r="J10" s="53"/>
      <c r="K10" s="53"/>
      <c r="L10" s="53"/>
      <c r="M10" s="53"/>
      <c r="N10" s="53"/>
      <c r="O10" s="53"/>
      <c r="P10" s="53">
        <f>データ!P6</f>
        <v>86.85</v>
      </c>
      <c r="Q10" s="53"/>
      <c r="R10" s="53"/>
      <c r="S10" s="53"/>
      <c r="T10" s="53"/>
      <c r="U10" s="53"/>
      <c r="V10" s="53"/>
      <c r="W10" s="53">
        <f>データ!Q6</f>
        <v>100</v>
      </c>
      <c r="X10" s="53"/>
      <c r="Y10" s="53"/>
      <c r="Z10" s="53"/>
      <c r="AA10" s="53"/>
      <c r="AB10" s="53"/>
      <c r="AC10" s="53"/>
      <c r="AD10" s="54">
        <f>データ!R6</f>
        <v>1326</v>
      </c>
      <c r="AE10" s="54"/>
      <c r="AF10" s="54"/>
      <c r="AG10" s="54"/>
      <c r="AH10" s="54"/>
      <c r="AI10" s="54"/>
      <c r="AJ10" s="54"/>
      <c r="AK10" s="2"/>
      <c r="AL10" s="54">
        <f>データ!V6</f>
        <v>17235</v>
      </c>
      <c r="AM10" s="54"/>
      <c r="AN10" s="54"/>
      <c r="AO10" s="54"/>
      <c r="AP10" s="54"/>
      <c r="AQ10" s="54"/>
      <c r="AR10" s="54"/>
      <c r="AS10" s="54"/>
      <c r="AT10" s="53">
        <f>データ!W6</f>
        <v>2.33</v>
      </c>
      <c r="AU10" s="53"/>
      <c r="AV10" s="53"/>
      <c r="AW10" s="53"/>
      <c r="AX10" s="53"/>
      <c r="AY10" s="53"/>
      <c r="AZ10" s="53"/>
      <c r="BA10" s="53"/>
      <c r="BB10" s="53">
        <f>データ!X6</f>
        <v>7397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beiguA7JOe08HK/qJeZ+w7mTTNiUWyDp89yRd+IaKTex4Q/vQd2dFS5yYZPBPFg9hvSFA3c9e5XIOtUrLmH42A==" saltValue="tFT7hQYJ2uqC321APnmB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473481</v>
      </c>
      <c r="D6" s="19">
        <f t="shared" si="3"/>
        <v>46</v>
      </c>
      <c r="E6" s="19">
        <f t="shared" si="3"/>
        <v>17</v>
      </c>
      <c r="F6" s="19">
        <f t="shared" si="3"/>
        <v>1</v>
      </c>
      <c r="G6" s="19">
        <f t="shared" si="3"/>
        <v>0</v>
      </c>
      <c r="H6" s="19" t="str">
        <f t="shared" si="3"/>
        <v>沖縄県　与那原町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59.12</v>
      </c>
      <c r="P6" s="20">
        <f t="shared" si="3"/>
        <v>86.85</v>
      </c>
      <c r="Q6" s="20">
        <f t="shared" si="3"/>
        <v>100</v>
      </c>
      <c r="R6" s="20">
        <f t="shared" si="3"/>
        <v>1326</v>
      </c>
      <c r="S6" s="20">
        <f t="shared" si="3"/>
        <v>19930</v>
      </c>
      <c r="T6" s="20">
        <f t="shared" si="3"/>
        <v>16.739999999999998</v>
      </c>
      <c r="U6" s="20">
        <f t="shared" si="3"/>
        <v>1190.56</v>
      </c>
      <c r="V6" s="20">
        <f t="shared" si="3"/>
        <v>17235</v>
      </c>
      <c r="W6" s="20">
        <f t="shared" si="3"/>
        <v>2.33</v>
      </c>
      <c r="X6" s="20">
        <f t="shared" si="3"/>
        <v>7397</v>
      </c>
      <c r="Y6" s="21" t="str">
        <f>IF(Y7="",NA(),Y7)</f>
        <v>-</v>
      </c>
      <c r="Z6" s="21" t="str">
        <f t="shared" ref="Z6:AH6" si="4">IF(Z7="",NA(),Z7)</f>
        <v>-</v>
      </c>
      <c r="AA6" s="21">
        <f t="shared" si="4"/>
        <v>98.94</v>
      </c>
      <c r="AB6" s="21">
        <f t="shared" si="4"/>
        <v>101.92</v>
      </c>
      <c r="AC6" s="21">
        <f t="shared" si="4"/>
        <v>102.4</v>
      </c>
      <c r="AD6" s="21" t="str">
        <f t="shared" si="4"/>
        <v>-</v>
      </c>
      <c r="AE6" s="21" t="str">
        <f t="shared" si="4"/>
        <v>-</v>
      </c>
      <c r="AF6" s="21">
        <f t="shared" si="4"/>
        <v>109.7</v>
      </c>
      <c r="AG6" s="21">
        <f t="shared" si="4"/>
        <v>109.07</v>
      </c>
      <c r="AH6" s="21">
        <f t="shared" si="4"/>
        <v>112.19</v>
      </c>
      <c r="AI6" s="20" t="str">
        <f>IF(AI7="","",IF(AI7="-","【-】","【"&amp;SUBSTITUTE(TEXT(AI7,"#,##0.00"),"-","△")&amp;"】"))</f>
        <v>【105.91】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0.1</v>
      </c>
      <c r="AR6" s="20">
        <f t="shared" si="5"/>
        <v>0</v>
      </c>
      <c r="AS6" s="21">
        <f t="shared" si="5"/>
        <v>0.17</v>
      </c>
      <c r="AT6" s="20" t="str">
        <f>IF(AT7="","",IF(AT7="-","【-】","【"&amp;SUBSTITUTE(TEXT(AT7,"#,##0.00"),"-","△")&amp;"】"))</f>
        <v>【3.03】</v>
      </c>
      <c r="AU6" s="21" t="str">
        <f>IF(AU7="",NA(),AU7)</f>
        <v>-</v>
      </c>
      <c r="AV6" s="21" t="str">
        <f t="shared" ref="AV6:BD6" si="6">IF(AV7="",NA(),AV7)</f>
        <v>-</v>
      </c>
      <c r="AW6" s="21">
        <f t="shared" si="6"/>
        <v>36.67</v>
      </c>
      <c r="AX6" s="21">
        <f t="shared" si="6"/>
        <v>49.51</v>
      </c>
      <c r="AY6" s="21">
        <f t="shared" si="6"/>
        <v>61.24</v>
      </c>
      <c r="AZ6" s="21" t="str">
        <f t="shared" si="6"/>
        <v>-</v>
      </c>
      <c r="BA6" s="21" t="str">
        <f t="shared" si="6"/>
        <v>-</v>
      </c>
      <c r="BB6" s="21">
        <f t="shared" si="6"/>
        <v>49.21</v>
      </c>
      <c r="BC6" s="21">
        <f t="shared" si="6"/>
        <v>62.92</v>
      </c>
      <c r="BD6" s="21">
        <f t="shared" si="6"/>
        <v>66.260000000000005</v>
      </c>
      <c r="BE6" s="20" t="str">
        <f>IF(BE7="","",IF(BE7="-","【-】","【"&amp;SUBSTITUTE(TEXT(BE7,"#,##0.00"),"-","△")&amp;"】"))</f>
        <v>【78.43】</v>
      </c>
      <c r="BF6" s="21" t="str">
        <f>IF(BF7="",NA(),BF7)</f>
        <v>-</v>
      </c>
      <c r="BG6" s="21" t="str">
        <f t="shared" ref="BG6:BO6" si="7">IF(BG7="",NA(),BG7)</f>
        <v>-</v>
      </c>
      <c r="BH6" s="21">
        <f t="shared" si="7"/>
        <v>3410.43</v>
      </c>
      <c r="BI6" s="21">
        <f t="shared" si="7"/>
        <v>3281.36</v>
      </c>
      <c r="BJ6" s="21">
        <f t="shared" si="7"/>
        <v>3211.19</v>
      </c>
      <c r="BK6" s="21" t="str">
        <f t="shared" si="7"/>
        <v>-</v>
      </c>
      <c r="BL6" s="21" t="str">
        <f t="shared" si="7"/>
        <v>-</v>
      </c>
      <c r="BM6" s="21">
        <f t="shared" si="7"/>
        <v>1172.21</v>
      </c>
      <c r="BN6" s="21">
        <f t="shared" si="7"/>
        <v>1122.71</v>
      </c>
      <c r="BO6" s="21">
        <f t="shared" si="7"/>
        <v>1225.74</v>
      </c>
      <c r="BP6" s="20" t="str">
        <f>IF(BP7="","",IF(BP7="-","【-】","【"&amp;SUBSTITUTE(TEXT(BP7,"#,##0.00"),"-","△")&amp;"】"))</f>
        <v>【630.82】</v>
      </c>
      <c r="BQ6" s="21" t="str">
        <f>IF(BQ7="",NA(),BQ7)</f>
        <v>-</v>
      </c>
      <c r="BR6" s="21" t="str">
        <f t="shared" ref="BR6:BZ6" si="8">IF(BR7="",NA(),BR7)</f>
        <v>-</v>
      </c>
      <c r="BS6" s="21">
        <f t="shared" si="8"/>
        <v>58.22</v>
      </c>
      <c r="BT6" s="21">
        <f t="shared" si="8"/>
        <v>45.31</v>
      </c>
      <c r="BU6" s="21">
        <f t="shared" si="8"/>
        <v>45.68</v>
      </c>
      <c r="BV6" s="21" t="str">
        <f t="shared" si="8"/>
        <v>-</v>
      </c>
      <c r="BW6" s="21" t="str">
        <f t="shared" si="8"/>
        <v>-</v>
      </c>
      <c r="BX6" s="21">
        <f t="shared" si="8"/>
        <v>79.55</v>
      </c>
      <c r="BY6" s="21">
        <f t="shared" si="8"/>
        <v>76.87</v>
      </c>
      <c r="BZ6" s="21">
        <f t="shared" si="8"/>
        <v>77.03</v>
      </c>
      <c r="CA6" s="20" t="str">
        <f>IF(CA7="","",IF(CA7="-","【-】","【"&amp;SUBSTITUTE(TEXT(CA7,"#,##0.00"),"-","△")&amp;"】"))</f>
        <v>【97.81】</v>
      </c>
      <c r="CB6" s="21" t="str">
        <f>IF(CB7="",NA(),CB7)</f>
        <v>-</v>
      </c>
      <c r="CC6" s="21" t="str">
        <f t="shared" ref="CC6:CK6" si="9">IF(CC7="",NA(),CC7)</f>
        <v>-</v>
      </c>
      <c r="CD6" s="21">
        <f t="shared" si="9"/>
        <v>117.62</v>
      </c>
      <c r="CE6" s="21">
        <f t="shared" si="9"/>
        <v>151.22999999999999</v>
      </c>
      <c r="CF6" s="21">
        <f t="shared" si="9"/>
        <v>150.49</v>
      </c>
      <c r="CG6" s="21" t="str">
        <f t="shared" si="9"/>
        <v>-</v>
      </c>
      <c r="CH6" s="21" t="str">
        <f t="shared" si="9"/>
        <v>-</v>
      </c>
      <c r="CI6" s="21">
        <f t="shared" si="9"/>
        <v>161.13</v>
      </c>
      <c r="CJ6" s="21">
        <f t="shared" si="9"/>
        <v>161.19999999999999</v>
      </c>
      <c r="CK6" s="21">
        <f t="shared" si="9"/>
        <v>157.56</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47.23</v>
      </c>
      <c r="CU6" s="21">
        <f t="shared" si="10"/>
        <v>54.22</v>
      </c>
      <c r="CV6" s="21">
        <f t="shared" si="10"/>
        <v>54.1</v>
      </c>
      <c r="CW6" s="20" t="str">
        <f>IF(CW7="","",IF(CW7="-","【-】","【"&amp;SUBSTITUTE(TEXT(CW7,"#,##0.00"),"-","△")&amp;"】"))</f>
        <v>【58.94】</v>
      </c>
      <c r="CX6" s="21" t="str">
        <f>IF(CX7="",NA(),CX7)</f>
        <v>-</v>
      </c>
      <c r="CY6" s="21" t="str">
        <f t="shared" ref="CY6:DG6" si="11">IF(CY7="",NA(),CY7)</f>
        <v>-</v>
      </c>
      <c r="CZ6" s="21">
        <f t="shared" si="11"/>
        <v>77.31</v>
      </c>
      <c r="DA6" s="21">
        <f t="shared" si="11"/>
        <v>80</v>
      </c>
      <c r="DB6" s="21">
        <f t="shared" si="11"/>
        <v>76.55</v>
      </c>
      <c r="DC6" s="21" t="str">
        <f t="shared" si="11"/>
        <v>-</v>
      </c>
      <c r="DD6" s="21" t="str">
        <f t="shared" si="11"/>
        <v>-</v>
      </c>
      <c r="DE6" s="21">
        <f t="shared" si="11"/>
        <v>85.55</v>
      </c>
      <c r="DF6" s="21">
        <f t="shared" si="11"/>
        <v>85.22</v>
      </c>
      <c r="DG6" s="21">
        <f t="shared" si="11"/>
        <v>83.94</v>
      </c>
      <c r="DH6" s="20" t="str">
        <f>IF(DH7="","",IF(DH7="-","【-】","【"&amp;SUBSTITUTE(TEXT(DH7,"#,##0.00"),"-","△")&amp;"】"))</f>
        <v>【95.91】</v>
      </c>
      <c r="DI6" s="21" t="str">
        <f>IF(DI7="",NA(),DI7)</f>
        <v>-</v>
      </c>
      <c r="DJ6" s="21" t="str">
        <f t="shared" ref="DJ6:DR6" si="12">IF(DJ7="",NA(),DJ7)</f>
        <v>-</v>
      </c>
      <c r="DK6" s="21">
        <f t="shared" si="12"/>
        <v>2.33</v>
      </c>
      <c r="DL6" s="21">
        <f t="shared" si="12"/>
        <v>4.67</v>
      </c>
      <c r="DM6" s="21">
        <f t="shared" si="12"/>
        <v>6.86</v>
      </c>
      <c r="DN6" s="21" t="str">
        <f t="shared" si="12"/>
        <v>-</v>
      </c>
      <c r="DO6" s="21" t="str">
        <f t="shared" si="12"/>
        <v>-</v>
      </c>
      <c r="DP6" s="21">
        <f t="shared" si="12"/>
        <v>9.35</v>
      </c>
      <c r="DQ6" s="21">
        <f t="shared" si="12"/>
        <v>12.44</v>
      </c>
      <c r="DR6" s="21">
        <f t="shared" si="12"/>
        <v>12.83</v>
      </c>
      <c r="DS6" s="20" t="str">
        <f>IF(DS7="","",IF(DS7="-","【-】","【"&amp;SUBSTITUTE(TEXT(DS7,"#,##0.00"),"-","△")&amp;"】"))</f>
        <v>【41.09】</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0.12</v>
      </c>
      <c r="EB6" s="21">
        <f t="shared" si="13"/>
        <v>0.28999999999999998</v>
      </c>
      <c r="EC6" s="21">
        <f t="shared" si="13"/>
        <v>0.15</v>
      </c>
      <c r="ED6" s="20" t="str">
        <f>IF(ED7="","",IF(ED7="-","【-】","【"&amp;SUBSTITUTE(TEXT(ED7,"#,##0.00"),"-","△")&amp;"】"))</f>
        <v>【8.68】</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0.06</v>
      </c>
      <c r="EM6" s="21">
        <f t="shared" si="14"/>
        <v>0.01</v>
      </c>
      <c r="EN6" s="21">
        <f t="shared" si="14"/>
        <v>0.33</v>
      </c>
      <c r="EO6" s="20" t="str">
        <f>IF(EO7="","",IF(EO7="-","【-】","【"&amp;SUBSTITUTE(TEXT(EO7,"#,##0.00"),"-","△")&amp;"】"))</f>
        <v>【0.22】</v>
      </c>
    </row>
    <row r="7" spans="1:148" s="22" customFormat="1" x14ac:dyDescent="0.15">
      <c r="A7" s="14"/>
      <c r="B7" s="23">
        <v>2023</v>
      </c>
      <c r="C7" s="23">
        <v>473481</v>
      </c>
      <c r="D7" s="23">
        <v>46</v>
      </c>
      <c r="E7" s="23">
        <v>17</v>
      </c>
      <c r="F7" s="23">
        <v>1</v>
      </c>
      <c r="G7" s="23">
        <v>0</v>
      </c>
      <c r="H7" s="23" t="s">
        <v>96</v>
      </c>
      <c r="I7" s="23" t="s">
        <v>97</v>
      </c>
      <c r="J7" s="23" t="s">
        <v>98</v>
      </c>
      <c r="K7" s="23" t="s">
        <v>99</v>
      </c>
      <c r="L7" s="23" t="s">
        <v>100</v>
      </c>
      <c r="M7" s="23" t="s">
        <v>101</v>
      </c>
      <c r="N7" s="24" t="s">
        <v>102</v>
      </c>
      <c r="O7" s="24">
        <v>59.12</v>
      </c>
      <c r="P7" s="24">
        <v>86.85</v>
      </c>
      <c r="Q7" s="24">
        <v>100</v>
      </c>
      <c r="R7" s="24">
        <v>1326</v>
      </c>
      <c r="S7" s="24">
        <v>19930</v>
      </c>
      <c r="T7" s="24">
        <v>16.739999999999998</v>
      </c>
      <c r="U7" s="24">
        <v>1190.56</v>
      </c>
      <c r="V7" s="24">
        <v>17235</v>
      </c>
      <c r="W7" s="24">
        <v>2.33</v>
      </c>
      <c r="X7" s="24">
        <v>7397</v>
      </c>
      <c r="Y7" s="24" t="s">
        <v>102</v>
      </c>
      <c r="Z7" s="24" t="s">
        <v>102</v>
      </c>
      <c r="AA7" s="24">
        <v>98.94</v>
      </c>
      <c r="AB7" s="24">
        <v>101.92</v>
      </c>
      <c r="AC7" s="24">
        <v>102.4</v>
      </c>
      <c r="AD7" s="24" t="s">
        <v>102</v>
      </c>
      <c r="AE7" s="24" t="s">
        <v>102</v>
      </c>
      <c r="AF7" s="24">
        <v>109.7</v>
      </c>
      <c r="AG7" s="24">
        <v>109.07</v>
      </c>
      <c r="AH7" s="24">
        <v>112.19</v>
      </c>
      <c r="AI7" s="24">
        <v>105.91</v>
      </c>
      <c r="AJ7" s="24" t="s">
        <v>102</v>
      </c>
      <c r="AK7" s="24" t="s">
        <v>102</v>
      </c>
      <c r="AL7" s="24">
        <v>0</v>
      </c>
      <c r="AM7" s="24">
        <v>0</v>
      </c>
      <c r="AN7" s="24">
        <v>0</v>
      </c>
      <c r="AO7" s="24" t="s">
        <v>102</v>
      </c>
      <c r="AP7" s="24" t="s">
        <v>102</v>
      </c>
      <c r="AQ7" s="24">
        <v>0.1</v>
      </c>
      <c r="AR7" s="24">
        <v>0</v>
      </c>
      <c r="AS7" s="24">
        <v>0.17</v>
      </c>
      <c r="AT7" s="24">
        <v>3.03</v>
      </c>
      <c r="AU7" s="24" t="s">
        <v>102</v>
      </c>
      <c r="AV7" s="24" t="s">
        <v>102</v>
      </c>
      <c r="AW7" s="24">
        <v>36.67</v>
      </c>
      <c r="AX7" s="24">
        <v>49.51</v>
      </c>
      <c r="AY7" s="24">
        <v>61.24</v>
      </c>
      <c r="AZ7" s="24" t="s">
        <v>102</v>
      </c>
      <c r="BA7" s="24" t="s">
        <v>102</v>
      </c>
      <c r="BB7" s="24">
        <v>49.21</v>
      </c>
      <c r="BC7" s="24">
        <v>62.92</v>
      </c>
      <c r="BD7" s="24">
        <v>66.260000000000005</v>
      </c>
      <c r="BE7" s="24">
        <v>78.430000000000007</v>
      </c>
      <c r="BF7" s="24" t="s">
        <v>102</v>
      </c>
      <c r="BG7" s="24" t="s">
        <v>102</v>
      </c>
      <c r="BH7" s="24">
        <v>3410.43</v>
      </c>
      <c r="BI7" s="24">
        <v>3281.36</v>
      </c>
      <c r="BJ7" s="24">
        <v>3211.19</v>
      </c>
      <c r="BK7" s="24" t="s">
        <v>102</v>
      </c>
      <c r="BL7" s="24" t="s">
        <v>102</v>
      </c>
      <c r="BM7" s="24">
        <v>1172.21</v>
      </c>
      <c r="BN7" s="24">
        <v>1122.71</v>
      </c>
      <c r="BO7" s="24">
        <v>1225.74</v>
      </c>
      <c r="BP7" s="24">
        <v>630.82000000000005</v>
      </c>
      <c r="BQ7" s="24" t="s">
        <v>102</v>
      </c>
      <c r="BR7" s="24" t="s">
        <v>102</v>
      </c>
      <c r="BS7" s="24">
        <v>58.22</v>
      </c>
      <c r="BT7" s="24">
        <v>45.31</v>
      </c>
      <c r="BU7" s="24">
        <v>45.68</v>
      </c>
      <c r="BV7" s="24" t="s">
        <v>102</v>
      </c>
      <c r="BW7" s="24" t="s">
        <v>102</v>
      </c>
      <c r="BX7" s="24">
        <v>79.55</v>
      </c>
      <c r="BY7" s="24">
        <v>76.87</v>
      </c>
      <c r="BZ7" s="24">
        <v>77.03</v>
      </c>
      <c r="CA7" s="24">
        <v>97.81</v>
      </c>
      <c r="CB7" s="24" t="s">
        <v>102</v>
      </c>
      <c r="CC7" s="24" t="s">
        <v>102</v>
      </c>
      <c r="CD7" s="24">
        <v>117.62</v>
      </c>
      <c r="CE7" s="24">
        <v>151.22999999999999</v>
      </c>
      <c r="CF7" s="24">
        <v>150.49</v>
      </c>
      <c r="CG7" s="24" t="s">
        <v>102</v>
      </c>
      <c r="CH7" s="24" t="s">
        <v>102</v>
      </c>
      <c r="CI7" s="24">
        <v>161.13</v>
      </c>
      <c r="CJ7" s="24">
        <v>161.19999999999999</v>
      </c>
      <c r="CK7" s="24">
        <v>157.56</v>
      </c>
      <c r="CL7" s="24">
        <v>138.75</v>
      </c>
      <c r="CM7" s="24" t="s">
        <v>102</v>
      </c>
      <c r="CN7" s="24" t="s">
        <v>102</v>
      </c>
      <c r="CO7" s="24" t="s">
        <v>102</v>
      </c>
      <c r="CP7" s="24" t="s">
        <v>102</v>
      </c>
      <c r="CQ7" s="24" t="s">
        <v>102</v>
      </c>
      <c r="CR7" s="24" t="s">
        <v>102</v>
      </c>
      <c r="CS7" s="24" t="s">
        <v>102</v>
      </c>
      <c r="CT7" s="24">
        <v>47.23</v>
      </c>
      <c r="CU7" s="24">
        <v>54.22</v>
      </c>
      <c r="CV7" s="24">
        <v>54.1</v>
      </c>
      <c r="CW7" s="24">
        <v>58.94</v>
      </c>
      <c r="CX7" s="24" t="s">
        <v>102</v>
      </c>
      <c r="CY7" s="24" t="s">
        <v>102</v>
      </c>
      <c r="CZ7" s="24">
        <v>77.31</v>
      </c>
      <c r="DA7" s="24">
        <v>80</v>
      </c>
      <c r="DB7" s="24">
        <v>76.55</v>
      </c>
      <c r="DC7" s="24" t="s">
        <v>102</v>
      </c>
      <c r="DD7" s="24" t="s">
        <v>102</v>
      </c>
      <c r="DE7" s="24">
        <v>85.55</v>
      </c>
      <c r="DF7" s="24">
        <v>85.22</v>
      </c>
      <c r="DG7" s="24">
        <v>83.94</v>
      </c>
      <c r="DH7" s="24">
        <v>95.91</v>
      </c>
      <c r="DI7" s="24" t="s">
        <v>102</v>
      </c>
      <c r="DJ7" s="24" t="s">
        <v>102</v>
      </c>
      <c r="DK7" s="24">
        <v>2.33</v>
      </c>
      <c r="DL7" s="24">
        <v>4.67</v>
      </c>
      <c r="DM7" s="24">
        <v>6.86</v>
      </c>
      <c r="DN7" s="24" t="s">
        <v>102</v>
      </c>
      <c r="DO7" s="24" t="s">
        <v>102</v>
      </c>
      <c r="DP7" s="24">
        <v>9.35</v>
      </c>
      <c r="DQ7" s="24">
        <v>12.44</v>
      </c>
      <c r="DR7" s="24">
        <v>12.83</v>
      </c>
      <c r="DS7" s="24">
        <v>41.09</v>
      </c>
      <c r="DT7" s="24" t="s">
        <v>102</v>
      </c>
      <c r="DU7" s="24" t="s">
        <v>102</v>
      </c>
      <c r="DV7" s="24">
        <v>0</v>
      </c>
      <c r="DW7" s="24">
        <v>0</v>
      </c>
      <c r="DX7" s="24">
        <v>0</v>
      </c>
      <c r="DY7" s="24" t="s">
        <v>102</v>
      </c>
      <c r="DZ7" s="24" t="s">
        <v>102</v>
      </c>
      <c r="EA7" s="24">
        <v>0.12</v>
      </c>
      <c r="EB7" s="24">
        <v>0.28999999999999998</v>
      </c>
      <c r="EC7" s="24">
        <v>0.15</v>
      </c>
      <c r="ED7" s="24">
        <v>8.68</v>
      </c>
      <c r="EE7" s="24" t="s">
        <v>102</v>
      </c>
      <c r="EF7" s="24" t="s">
        <v>102</v>
      </c>
      <c r="EG7" s="24">
        <v>0</v>
      </c>
      <c r="EH7" s="24">
        <v>0</v>
      </c>
      <c r="EI7" s="24">
        <v>0</v>
      </c>
      <c r="EJ7" s="24" t="s">
        <v>102</v>
      </c>
      <c r="EK7" s="24" t="s">
        <v>102</v>
      </c>
      <c r="EL7" s="24">
        <v>0.06</v>
      </c>
      <c r="EM7" s="24">
        <v>0.01</v>
      </c>
      <c r="EN7" s="24">
        <v>0.33</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266kazuaki</cp:lastModifiedBy>
  <cp:lastPrinted>2025-01-31T07:03:11Z</cp:lastPrinted>
  <dcterms:created xsi:type="dcterms:W3CDTF">2024-12-19T01:20:54Z</dcterms:created>
  <dcterms:modified xsi:type="dcterms:W3CDTF">2025-01-31T07:03:14Z</dcterms:modified>
  <cp:category/>
</cp:coreProperties>
</file>