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266kazuaki\Desktop\R6.２.２〆）_経営分析比較表\"/>
    </mc:Choice>
  </mc:AlternateContent>
  <xr:revisionPtr revIDLastSave="0" documentId="13_ncr:1_{CD99F910-47F1-497C-8B81-48ACBD7162F4}" xr6:coauthVersionLast="45" xr6:coauthVersionMax="45" xr10:uidLastSave="{00000000-0000-0000-0000-000000000000}"/>
  <workbookProtection workbookAlgorithmName="SHA-512" workbookHashValue="xT7MDzcGkwM6uG75fKDGEUZMie7rihF7ty9ZkOILTln01J3RkGzpkdkZ6VHg8ANn2kY2GKzJ+uUCgORZ7mw8tw==" workbookSaltValue="r6pFz17OQo6XfGJTot6THg==" workbookSpinCount="100000" lockStructure="1"/>
  <bookViews>
    <workbookView xWindow="2037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<sst xmlns="http://schemas.openxmlformats.org/spreadsheetml/2006/main" count="299" uniqueCount="116">
  <si>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</si>
  <si>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</si>
  <si>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</si>
  <si>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</si>
  <si>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</si>
  <si>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</si>
  <si>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</si>
  <si>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</si>
  <si>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</si>
  <si>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</si>
  <si>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</si>
  <si>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</si>
  <si>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</si>
  <si>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</si>
  <si>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</si>
  <si>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</si>
  <si>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</si>
  <si>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</si>
  <si>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</si>
  <si>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</si>
  <si>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</si>
  <si>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</si>
  <si>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</si>
  <si>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</si>
  <si>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</si>
  <si>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</si>
  <si>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</si>
  <si>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</si>
  <si>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</si>
  <si>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</si>
  <si>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</si>
  <si>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</si>
  <si>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</si>
  <si>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</si>
  <si>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</si>
  <si>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</si>
  <si>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</si>
  <si>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</si>
  <si>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</si>
  <si>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</si>
  <si>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</si>
  <si>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</si>
  <si>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</si>
  <si>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</si>
  <si>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</si>
  <si>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</si>
  <si>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</si>
  <si>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</si>
  <si>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</si>
  <si>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</si>
  <si>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</si>
  <si>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</si>
  <si>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</si>
  <si>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</si>
  <si>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</si>
  <si>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</si>
  <si>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</si>
  <si>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</si>
  <si>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</si>
  <si>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</si>
  <si>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</si>
  <si>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</si>
  <si>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</si>
  <si>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</si>
  <si>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</si>
  <si>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</si>
  <si>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</si>
  <si>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</si>
  <si>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</si>
  <si>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</si>
  <si>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</si>
  <si>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</si>
  <si>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</si>
  <si>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</si>
  <si>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</si>
  <si>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</si>
  <si>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</si>
  <si>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</si>
  <si>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</si>
  <si>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</si>
  <si>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</si>
  <si>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</si>
  <si>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</si>
  <si>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</si>
  <si>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</si>
  <si>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</si>
  <si>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</si>
  <si>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</si>
  <si>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</si>
  <si>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</si>
  <si>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</si>
  <si>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</si>
  <si>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</si>
  <si>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</si>
  <si>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</si>
  <si>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与那原町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</si>
  <si>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</si>
  <si>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</si>
  <si>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</si>
  <si>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</si>
  <si>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</si>
  <si>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</si>
  <si>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</si>
  <si>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</si>
  <si>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</si>
  <si>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</si>
  <si>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</si>
  <si>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</si>
  <si>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</si>
  <si>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</si>
  <si>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</si>
  <si>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</si>
  <si>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</si>
  <si>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①単年度収支が黒字であることを表す100%以上を示しているが、収益の中身として使用料収入だけでなく一般会計繰入金への占める割合が高いため、経営改善が必要である。
②「累積欠損比率」は赤字が無いことを表す0%を示しているが、①と同様で経営改善を要する。
③「流動比率」は、1年以内に支払うべき債務に対して、支払う現金等があるかという指標である。必要とされる100%を下回っており、一時借入金を活用するなどで対応している。十分なキャッシュフローを維持するための収入の確保が必要である。
④文字通り、使用料収益に対する企業債（借金）の残高の割合である。本町は類似団体平均と比べて高い数値を示しており債務が多いと言える。これは本庁の公共下水道事業がまだ整備途中であり、布設事業に起債を行っているためである。今後も早期の整備に努め、接続者を増やす必要がある。
⑤「料金回収率」は100%を下回っており、下水道に係る費用が使用料収益で賄われていないことが示されている。使用料改定の検討を進めている所である。
⑥「汚水処理原価」は類似団体平均値より低くなっており、コスト削減に努めている所であるが、今後も投資の効率化や維持管理費の削減等、経営改善の検討が必要である。
⑦処理場等の施設を持たないため、指数なし。
⑧「水洗化率」は、前年度より0.89ポイント上昇している。全国平均や類似団体平均を下回っているが、今後も普及活動を継続し、水洗化率の向上に努める。</t>
    <rPh sb="24" eb="25">
      <t>シメ</t>
    </rPh>
    <rPh sb="31" eb="33">
      <t>シュウエキ</t>
    </rPh>
    <rPh sb="34" eb="36">
      <t>ナカミ</t>
    </rPh>
    <rPh sb="39" eb="44">
      <t>シヨウリョウシュウニュウ</t>
    </rPh>
    <rPh sb="49" eb="56">
      <t>イッパンカイケイクリイレキン</t>
    </rPh>
    <rPh sb="64" eb="65">
      <t>タカ</t>
    </rPh>
    <rPh sb="69" eb="73">
      <t>ケイエイカイゼン</t>
    </rPh>
    <rPh sb="74" eb="76">
      <t>ヒツヨウ</t>
    </rPh>
    <rPh sb="105" eb="106">
      <t>シメ</t>
    </rPh>
    <rPh sb="114" eb="116">
      <t>ドウヨウ</t>
    </rPh>
    <rPh sb="117" eb="119">
      <t>ケイエイ</t>
    </rPh>
    <rPh sb="119" eb="121">
      <t>カイゼン</t>
    </rPh>
    <rPh sb="122" eb="123">
      <t>ヨウ</t>
    </rPh>
    <rPh sb="184" eb="185">
      <t>シタ</t>
    </rPh>
    <rPh sb="191" eb="196">
      <t>イチジカリイレキン</t>
    </rPh>
    <rPh sb="197" eb="199">
      <t>カツヨウ</t>
    </rPh>
    <rPh sb="204" eb="206">
      <t>タイオウ</t>
    </rPh>
    <rPh sb="211" eb="213">
      <t>ジュウブン</t>
    </rPh>
    <rPh sb="223" eb="225">
      <t>イジ</t>
    </rPh>
    <rPh sb="230" eb="232">
      <t>シュウニュウ</t>
    </rPh>
    <rPh sb="233" eb="235">
      <t>カクホ</t>
    </rPh>
    <rPh sb="236" eb="238">
      <t>ヒツヨウ</t>
    </rPh>
    <rPh sb="250" eb="253">
      <t>シヨウリョウ</t>
    </rPh>
    <rPh sb="289" eb="290">
      <t>タカ</t>
    </rPh>
    <rPh sb="302" eb="303">
      <t>オオ</t>
    </rPh>
    <rPh sb="312" eb="314">
      <t>ホンチョウ</t>
    </rPh>
    <rPh sb="315" eb="322">
      <t>コウキョウゲスイドウジギョウ</t>
    </rPh>
    <rPh sb="325" eb="329">
      <t>セイビトチュウ</t>
    </rPh>
    <rPh sb="333" eb="335">
      <t>フセツ</t>
    </rPh>
    <rPh sb="335" eb="337">
      <t>ジギョウ</t>
    </rPh>
    <rPh sb="338" eb="340">
      <t>キサイ</t>
    </rPh>
    <rPh sb="341" eb="342">
      <t>オコナ</t>
    </rPh>
    <rPh sb="352" eb="354">
      <t>コンゴ</t>
    </rPh>
    <rPh sb="355" eb="357">
      <t>ソウキ</t>
    </rPh>
    <rPh sb="358" eb="360">
      <t>セイビ</t>
    </rPh>
    <rPh sb="361" eb="362">
      <t>ツト</t>
    </rPh>
    <rPh sb="364" eb="367">
      <t>セツゾクシャ</t>
    </rPh>
    <rPh sb="368" eb="369">
      <t>フ</t>
    </rPh>
    <rPh sb="371" eb="373">
      <t>ヒツヨウ</t>
    </rPh>
    <rPh sb="393" eb="395">
      <t>シタマワ</t>
    </rPh>
    <rPh sb="400" eb="403">
      <t>ゲスイドウ</t>
    </rPh>
    <rPh sb="409" eb="412">
      <t>シヨウリョウ</t>
    </rPh>
    <rPh sb="438" eb="440">
      <t>ケントウ</t>
    </rPh>
    <rPh sb="441" eb="442">
      <t>スス</t>
    </rPh>
    <rPh sb="446" eb="447">
      <t>トコロ</t>
    </rPh>
    <rPh sb="455" eb="459">
      <t>オスイショリ</t>
    </rPh>
    <rPh sb="472" eb="473">
      <t>ヒク</t>
    </rPh>
    <rPh sb="483" eb="485">
      <t>サクゲン</t>
    </rPh>
    <rPh sb="486" eb="487">
      <t>ツト</t>
    </rPh>
    <rPh sb="491" eb="492">
      <t>トコロ</t>
    </rPh>
    <rPh sb="497" eb="499">
      <t>コンゴ</t>
    </rPh>
    <rPh sb="534" eb="537">
      <t>ショリジョウ</t>
    </rPh>
    <rPh sb="537" eb="538">
      <t>トウ</t>
    </rPh>
    <rPh sb="539" eb="541">
      <t>シセツ</t>
    </rPh>
    <rPh sb="542" eb="543">
      <t>モ</t>
    </rPh>
    <rPh sb="549" eb="551">
      <t>シスウ</t>
    </rPh>
    <rPh sb="558" eb="561">
      <t>スイセンカ</t>
    </rPh>
    <rPh sb="597" eb="599">
      <t>シタマワ</t>
    </rPh>
    <rPh sb="608" eb="612">
      <t>フキュウカツドウ</t>
    </rPh>
    <rPh sb="613" eb="615">
      <t>ケイゾク</t>
    </rPh>
    <rPh sb="617" eb="620">
      <t>スイセンカ</t>
    </rPh>
    <rPh sb="625" eb="626">
      <t>ツト</t>
    </rPh>
    <phoneticPr fontId="4"/>
  </si>
  <si>
    <t>①②③本町の公共下水道事業においては、供用開始約20年と比較的新しいため、現段階では経年による老朽化は見受けられない。ストックマネジメント計画をより具体的に施設管理の目標及び長期的な改築事業の設定を行い、点検・調査計画を作成し、必要に応じて修理・改築を行う。</t>
    <rPh sb="23" eb="24">
      <t>ヤク</t>
    </rPh>
    <phoneticPr fontId="4"/>
  </si>
  <si>
    <t>　本町の下水道事業においては、令和3年度より公営企業会計へ移行した所である。
　しかしながら、いまだ一般会計からの繰入金に頼って経営している状況となっており、経営の改善を求められている。
　今後は公営企業として独立採算の原則、下水道としての汚水私費の原則に則った経営を行う必要がある。その為にも人口増減等の社会情勢の変化に合わせた経営戦略の見直しを行い、経費削減、下水道使用料の改定等を含めて検討する。水洗化率については個別訪問等を継続して実施し接続件数を増加させ、今後も下水道事業の経営改善に対する一層の努力が必要である。</t>
    <rPh sb="4" eb="9">
      <t>ゲスイドウジギョウ</t>
    </rPh>
    <rPh sb="33" eb="34">
      <t>トコロ</t>
    </rPh>
    <rPh sb="79" eb="81">
      <t>ケイエイ</t>
    </rPh>
    <rPh sb="82" eb="84">
      <t>カイゼン</t>
    </rPh>
    <rPh sb="85" eb="86">
      <t>モト</t>
    </rPh>
    <rPh sb="114" eb="117">
      <t>ゲスイドウ</t>
    </rPh>
    <rPh sb="121" eb="125">
      <t>オスイシヒ</t>
    </rPh>
    <rPh sb="126" eb="128">
      <t>ゲンソク</t>
    </rPh>
    <rPh sb="129" eb="130">
      <t>ノット</t>
    </rPh>
    <rPh sb="166" eb="170">
      <t>ケイエイセンリャク</t>
    </rPh>
    <rPh sb="175" eb="17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</si>
</sst>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E50-418C-A5B0-847ADA20CD7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c:v>0.01</c:v>
                </c:pt>
              </c:numCache>
            </c:numRef>
          </c:val>
          <c:smooth val="0"/>
          <c:extLst>
            <c:ext xmlns:c16="http://schemas.microsoft.com/office/drawing/2014/chart" uri="{C3380CC4-5D6E-409C-BE32-E72D297353CC}">
              <c16:uniqueId val="{00000001-7E50-418C-A5B0-847ADA20CD7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0B-46C0-BE61-B862A88C79D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47.23</c:v>
                </c:pt>
                <c:pt idx="4">
                  <c:v>54.22</c:v>
                </c:pt>
              </c:numCache>
            </c:numRef>
          </c:val>
          <c:smooth val="0"/>
          <c:extLst>
            <c:ext xmlns:c16="http://schemas.microsoft.com/office/drawing/2014/chart" uri="{C3380CC4-5D6E-409C-BE32-E72D297353CC}">
              <c16:uniqueId val="{00000001-3E0B-46C0-BE61-B862A88C79D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77.31</c:v>
                </c:pt>
                <c:pt idx="4">
                  <c:v>80</c:v>
                </c:pt>
              </c:numCache>
            </c:numRef>
          </c:val>
          <c:extLst>
            <c:ext xmlns:c16="http://schemas.microsoft.com/office/drawing/2014/chart" uri="{C3380CC4-5D6E-409C-BE32-E72D297353CC}">
              <c16:uniqueId val="{00000000-55A6-4843-A89F-94B130D8471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85.55</c:v>
                </c:pt>
                <c:pt idx="4">
                  <c:v>85.22</c:v>
                </c:pt>
              </c:numCache>
            </c:numRef>
          </c:val>
          <c:smooth val="0"/>
          <c:extLst>
            <c:ext xmlns:c16="http://schemas.microsoft.com/office/drawing/2014/chart" uri="{C3380CC4-5D6E-409C-BE32-E72D297353CC}">
              <c16:uniqueId val="{00000001-55A6-4843-A89F-94B130D8471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98.94</c:v>
                </c:pt>
                <c:pt idx="4">
                  <c:v>101.92</c:v>
                </c:pt>
              </c:numCache>
            </c:numRef>
          </c:val>
          <c:extLst>
            <c:ext xmlns:c16="http://schemas.microsoft.com/office/drawing/2014/chart" uri="{C3380CC4-5D6E-409C-BE32-E72D297353CC}">
              <c16:uniqueId val="{00000000-B357-4AAB-8F1C-00BCFCD3B9B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109.7</c:v>
                </c:pt>
                <c:pt idx="4">
                  <c:v>109.07</c:v>
                </c:pt>
              </c:numCache>
            </c:numRef>
          </c:val>
          <c:smooth val="0"/>
          <c:extLst>
            <c:ext xmlns:c16="http://schemas.microsoft.com/office/drawing/2014/chart" uri="{C3380CC4-5D6E-409C-BE32-E72D297353CC}">
              <c16:uniqueId val="{00000001-B357-4AAB-8F1C-00BCFCD3B9B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2.33</c:v>
                </c:pt>
                <c:pt idx="4">
                  <c:v>4.67</c:v>
                </c:pt>
              </c:numCache>
            </c:numRef>
          </c:val>
          <c:extLst>
            <c:ext xmlns:c16="http://schemas.microsoft.com/office/drawing/2014/chart" uri="{C3380CC4-5D6E-409C-BE32-E72D297353CC}">
              <c16:uniqueId val="{00000000-1579-41F3-84FD-4BDD407EFC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9.35</c:v>
                </c:pt>
                <c:pt idx="4">
                  <c:v>12.44</c:v>
                </c:pt>
              </c:numCache>
            </c:numRef>
          </c:val>
          <c:smooth val="0"/>
          <c:extLst>
            <c:ext xmlns:c16="http://schemas.microsoft.com/office/drawing/2014/chart" uri="{C3380CC4-5D6E-409C-BE32-E72D297353CC}">
              <c16:uniqueId val="{00000001-1579-41F3-84FD-4BDD407EFC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ECC-4576-8FA6-55A95968F04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0.12</c:v>
                </c:pt>
                <c:pt idx="4">
                  <c:v>0.28999999999999998</c:v>
                </c:pt>
              </c:numCache>
            </c:numRef>
          </c:val>
          <c:smooth val="0"/>
          <c:extLst>
            <c:ext xmlns:c16="http://schemas.microsoft.com/office/drawing/2014/chart" uri="{C3380CC4-5D6E-409C-BE32-E72D297353CC}">
              <c16:uniqueId val="{00000001-AECC-4576-8FA6-55A95968F04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814-48AE-BF19-B57F1C7A602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0.1</c:v>
                </c:pt>
                <c:pt idx="4" formatCode="#,##0.00;&quot;△&quot;#,##0.00">
                  <c:v>0</c:v>
                </c:pt>
              </c:numCache>
            </c:numRef>
          </c:val>
          <c:smooth val="0"/>
          <c:extLst>
            <c:ext xmlns:c16="http://schemas.microsoft.com/office/drawing/2014/chart" uri="{C3380CC4-5D6E-409C-BE32-E72D297353CC}">
              <c16:uniqueId val="{00000001-4814-48AE-BF19-B57F1C7A602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36.67</c:v>
                </c:pt>
                <c:pt idx="4">
                  <c:v>49.51</c:v>
                </c:pt>
              </c:numCache>
            </c:numRef>
          </c:val>
          <c:extLst>
            <c:ext xmlns:c16="http://schemas.microsoft.com/office/drawing/2014/chart" uri="{C3380CC4-5D6E-409C-BE32-E72D297353CC}">
              <c16:uniqueId val="{00000000-6487-4709-81D5-999E9B0138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49.21</c:v>
                </c:pt>
                <c:pt idx="4">
                  <c:v>62.92</c:v>
                </c:pt>
              </c:numCache>
            </c:numRef>
          </c:val>
          <c:smooth val="0"/>
          <c:extLst>
            <c:ext xmlns:c16="http://schemas.microsoft.com/office/drawing/2014/chart" uri="{C3380CC4-5D6E-409C-BE32-E72D297353CC}">
              <c16:uniqueId val="{00000001-6487-4709-81D5-999E9B0138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3410.43</c:v>
                </c:pt>
                <c:pt idx="4">
                  <c:v>3281.36</c:v>
                </c:pt>
              </c:numCache>
            </c:numRef>
          </c:val>
          <c:extLst>
            <c:ext xmlns:c16="http://schemas.microsoft.com/office/drawing/2014/chart" uri="{C3380CC4-5D6E-409C-BE32-E72D297353CC}">
              <c16:uniqueId val="{00000000-B878-4FE6-8A7C-B00BF8241FC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1172.21</c:v>
                </c:pt>
                <c:pt idx="4">
                  <c:v>1122.71</c:v>
                </c:pt>
              </c:numCache>
            </c:numRef>
          </c:val>
          <c:smooth val="0"/>
          <c:extLst>
            <c:ext xmlns:c16="http://schemas.microsoft.com/office/drawing/2014/chart" uri="{C3380CC4-5D6E-409C-BE32-E72D297353CC}">
              <c16:uniqueId val="{00000001-B878-4FE6-8A7C-B00BF8241FC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58.22</c:v>
                </c:pt>
                <c:pt idx="4">
                  <c:v>45.31</c:v>
                </c:pt>
              </c:numCache>
            </c:numRef>
          </c:val>
          <c:extLst>
            <c:ext xmlns:c16="http://schemas.microsoft.com/office/drawing/2014/chart" uri="{C3380CC4-5D6E-409C-BE32-E72D297353CC}">
              <c16:uniqueId val="{00000000-02E9-4859-BADB-A310BAFF082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79.55</c:v>
                </c:pt>
                <c:pt idx="4">
                  <c:v>76.87</c:v>
                </c:pt>
              </c:numCache>
            </c:numRef>
          </c:val>
          <c:smooth val="0"/>
          <c:extLst>
            <c:ext xmlns:c16="http://schemas.microsoft.com/office/drawing/2014/chart" uri="{C3380CC4-5D6E-409C-BE32-E72D297353CC}">
              <c16:uniqueId val="{00000001-02E9-4859-BADB-A310BAFF082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117.62</c:v>
                </c:pt>
                <c:pt idx="4">
                  <c:v>151.22999999999999</c:v>
                </c:pt>
              </c:numCache>
            </c:numRef>
          </c:val>
          <c:extLst>
            <c:ext xmlns:c16="http://schemas.microsoft.com/office/drawing/2014/chart" uri="{C3380CC4-5D6E-409C-BE32-E72D297353CC}">
              <c16:uniqueId val="{00000000-0D39-41F7-8ED2-7BD9A629241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161.13</c:v>
                </c:pt>
                <c:pt idx="4">
                  <c:v>161.19999999999999</c:v>
                </c:pt>
              </c:numCache>
            </c:numRef>
          </c:val>
          <c:smooth val="0"/>
          <c:extLst>
            <c:ext xmlns:c16="http://schemas.microsoft.com/office/drawing/2014/chart" uri="{C3380CC4-5D6E-409C-BE32-E72D297353CC}">
              <c16:uniqueId val="{00000001-0D39-41F7-8ED2-7BD9A629241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35" zoomScaleNormal="100" workbookViewId="0">
      <selection activeCell="BN87" sqref="BN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沖縄県　与那原町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Cb2</v>
      </c>
      <c r="X8" s="35"/>
      <c r="Y8" s="35"/>
      <c r="Z8" s="35"/>
      <c r="AA8" s="35"/>
      <c r="AB8" s="35"/>
      <c r="AC8" s="35"/>
      <c r="AD8" s="36" t="str">
        <f>データ!$M$6</f>
        <v>非設置</v>
      </c>
      <c r="AE8" s="36"/>
      <c r="AF8" s="36"/>
      <c r="AG8" s="36"/>
      <c r="AH8" s="36"/>
      <c r="AI8" s="36"/>
      <c r="AJ8" s="36"/>
      <c r="AK8" s="3"/>
      <c r="AL8" s="37">
        <f>データ!S6</f>
        <v>20003</v>
      </c>
      <c r="AM8" s="37"/>
      <c r="AN8" s="37"/>
      <c r="AO8" s="37"/>
      <c r="AP8" s="37"/>
      <c r="AQ8" s="37"/>
      <c r="AR8" s="37"/>
      <c r="AS8" s="37"/>
      <c r="AT8" s="38">
        <f>データ!T6</f>
        <v>5.18</v>
      </c>
      <c r="AU8" s="38"/>
      <c r="AV8" s="38"/>
      <c r="AW8" s="38"/>
      <c r="AX8" s="38"/>
      <c r="AY8" s="38"/>
      <c r="AZ8" s="38"/>
      <c r="BA8" s="38"/>
      <c r="BB8" s="38">
        <f>データ!U6</f>
        <v>3861.58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58.07</v>
      </c>
      <c r="J10" s="38"/>
      <c r="K10" s="38"/>
      <c r="L10" s="38"/>
      <c r="M10" s="38"/>
      <c r="N10" s="38"/>
      <c r="O10" s="38"/>
      <c r="P10" s="38">
        <f>データ!P6</f>
        <v>82.13</v>
      </c>
      <c r="Q10" s="38"/>
      <c r="R10" s="38"/>
      <c r="S10" s="38"/>
      <c r="T10" s="38"/>
      <c r="U10" s="38"/>
      <c r="V10" s="38"/>
      <c r="W10" s="38">
        <f>データ!Q6</f>
        <v>100</v>
      </c>
      <c r="X10" s="38"/>
      <c r="Y10" s="38"/>
      <c r="Z10" s="38"/>
      <c r="AA10" s="38"/>
      <c r="AB10" s="38"/>
      <c r="AC10" s="38"/>
      <c r="AD10" s="37">
        <f>データ!R6</f>
        <v>1326</v>
      </c>
      <c r="AE10" s="37"/>
      <c r="AF10" s="37"/>
      <c r="AG10" s="37"/>
      <c r="AH10" s="37"/>
      <c r="AI10" s="37"/>
      <c r="AJ10" s="37"/>
      <c r="AK10" s="2"/>
      <c r="AL10" s="37">
        <f>データ!V6</f>
        <v>16352</v>
      </c>
      <c r="AM10" s="37"/>
      <c r="AN10" s="37"/>
      <c r="AO10" s="37"/>
      <c r="AP10" s="37"/>
      <c r="AQ10" s="37"/>
      <c r="AR10" s="37"/>
      <c r="AS10" s="37"/>
      <c r="AT10" s="38">
        <f>データ!W6</f>
        <v>2.29</v>
      </c>
      <c r="AU10" s="38"/>
      <c r="AV10" s="38"/>
      <c r="AW10" s="38"/>
      <c r="AX10" s="38"/>
      <c r="AY10" s="38"/>
      <c r="AZ10" s="38"/>
      <c r="BA10" s="38"/>
      <c r="BB10" s="38">
        <f>データ!X6</f>
        <v>7140.61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113</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DruqR7d44fvi0VMa4iTiZlMwZnt9F0zNjhVzr7gW4Lqq72j0tvQ5ic2PpE88zzozt+esrCJRody6ReORO94czA==" saltValue="HwffNYCKKq5uBwYu+7WQq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473481</v>
      </c>
      <c r="D6" s="19">
        <f t="shared" si="3"/>
        <v>46</v>
      </c>
      <c r="E6" s="19">
        <f t="shared" si="3"/>
        <v>17</v>
      </c>
      <c r="F6" s="19">
        <f t="shared" si="3"/>
        <v>1</v>
      </c>
      <c r="G6" s="19">
        <f t="shared" si="3"/>
        <v>0</v>
      </c>
      <c r="H6" s="19" t="str">
        <f t="shared" si="3"/>
        <v>沖縄県　与那原町</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58.07</v>
      </c>
      <c r="P6" s="20">
        <f t="shared" si="3"/>
        <v>82.13</v>
      </c>
      <c r="Q6" s="20">
        <f t="shared" si="3"/>
        <v>100</v>
      </c>
      <c r="R6" s="20">
        <f t="shared" si="3"/>
        <v>1326</v>
      </c>
      <c r="S6" s="20">
        <f t="shared" si="3"/>
        <v>20003</v>
      </c>
      <c r="T6" s="20">
        <f t="shared" si="3"/>
        <v>5.18</v>
      </c>
      <c r="U6" s="20">
        <f t="shared" si="3"/>
        <v>3861.58</v>
      </c>
      <c r="V6" s="20">
        <f t="shared" si="3"/>
        <v>16352</v>
      </c>
      <c r="W6" s="20">
        <f t="shared" si="3"/>
        <v>2.29</v>
      </c>
      <c r="X6" s="20">
        <f t="shared" si="3"/>
        <v>7140.61</v>
      </c>
      <c r="Y6" s="21" t="str">
        <f>IF(Y7="",NA(),Y7)</f>
        <v>-</v>
      </c>
      <c r="Z6" s="21" t="str">
        <f t="shared" ref="Z6:AH6" si="4">IF(Z7="",NA(),Z7)</f>
        <v>-</v>
      </c>
      <c r="AA6" s="21" t="str">
        <f t="shared" si="4"/>
        <v>-</v>
      </c>
      <c r="AB6" s="21">
        <f t="shared" si="4"/>
        <v>98.94</v>
      </c>
      <c r="AC6" s="21">
        <f t="shared" si="4"/>
        <v>101.92</v>
      </c>
      <c r="AD6" s="21" t="str">
        <f t="shared" si="4"/>
        <v>-</v>
      </c>
      <c r="AE6" s="21" t="str">
        <f t="shared" si="4"/>
        <v>-</v>
      </c>
      <c r="AF6" s="21" t="str">
        <f t="shared" si="4"/>
        <v>-</v>
      </c>
      <c r="AG6" s="21">
        <f t="shared" si="4"/>
        <v>109.7</v>
      </c>
      <c r="AH6" s="21">
        <f t="shared" si="4"/>
        <v>109.07</v>
      </c>
      <c r="AI6" s="20" t="str">
        <f>IF(AI7="","",IF(AI7="-","【-】","【"&amp;SUBSTITUTE(TEXT(AI7,"#,##0.00"),"-","△")&amp;"】"))</f>
        <v>【106.11】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0.1</v>
      </c>
      <c r="AS6" s="20">
        <f t="shared" si="5"/>
        <v>0</v>
      </c>
      <c r="AT6" s="20" t="str">
        <f>IF(AT7="","",IF(AT7="-","【-】","【"&amp;SUBSTITUTE(TEXT(AT7,"#,##0.00"),"-","△")&amp;"】"))</f>
        <v>【3.15】</v>
      </c>
      <c r="AU6" s="21" t="str">
        <f>IF(AU7="",NA(),AU7)</f>
        <v>-</v>
      </c>
      <c r="AV6" s="21" t="str">
        <f t="shared" ref="AV6:BD6" si="6">IF(AV7="",NA(),AV7)</f>
        <v>-</v>
      </c>
      <c r="AW6" s="21" t="str">
        <f t="shared" si="6"/>
        <v>-</v>
      </c>
      <c r="AX6" s="21">
        <f t="shared" si="6"/>
        <v>36.67</v>
      </c>
      <c r="AY6" s="21">
        <f t="shared" si="6"/>
        <v>49.51</v>
      </c>
      <c r="AZ6" s="21" t="str">
        <f t="shared" si="6"/>
        <v>-</v>
      </c>
      <c r="BA6" s="21" t="str">
        <f t="shared" si="6"/>
        <v>-</v>
      </c>
      <c r="BB6" s="21" t="str">
        <f t="shared" si="6"/>
        <v>-</v>
      </c>
      <c r="BC6" s="21">
        <f t="shared" si="6"/>
        <v>49.21</v>
      </c>
      <c r="BD6" s="21">
        <f t="shared" si="6"/>
        <v>62.92</v>
      </c>
      <c r="BE6" s="20" t="str">
        <f>IF(BE7="","",IF(BE7="-","【-】","【"&amp;SUBSTITUTE(TEXT(BE7,"#,##0.00"),"-","△")&amp;"】"))</f>
        <v>【73.44】</v>
      </c>
      <c r="BF6" s="21" t="str">
        <f>IF(BF7="",NA(),BF7)</f>
        <v>-</v>
      </c>
      <c r="BG6" s="21" t="str">
        <f t="shared" ref="BG6:BO6" si="7">IF(BG7="",NA(),BG7)</f>
        <v>-</v>
      </c>
      <c r="BH6" s="21" t="str">
        <f t="shared" si="7"/>
        <v>-</v>
      </c>
      <c r="BI6" s="21">
        <f t="shared" si="7"/>
        <v>3410.43</v>
      </c>
      <c r="BJ6" s="21">
        <f t="shared" si="7"/>
        <v>3281.36</v>
      </c>
      <c r="BK6" s="21" t="str">
        <f t="shared" si="7"/>
        <v>-</v>
      </c>
      <c r="BL6" s="21" t="str">
        <f t="shared" si="7"/>
        <v>-</v>
      </c>
      <c r="BM6" s="21" t="str">
        <f t="shared" si="7"/>
        <v>-</v>
      </c>
      <c r="BN6" s="21">
        <f t="shared" si="7"/>
        <v>1172.21</v>
      </c>
      <c r="BO6" s="21">
        <f t="shared" si="7"/>
        <v>1122.71</v>
      </c>
      <c r="BP6" s="20" t="str">
        <f>IF(BP7="","",IF(BP7="-","【-】","【"&amp;SUBSTITUTE(TEXT(BP7,"#,##0.00"),"-","△")&amp;"】"))</f>
        <v>【652.82】</v>
      </c>
      <c r="BQ6" s="21" t="str">
        <f>IF(BQ7="",NA(),BQ7)</f>
        <v>-</v>
      </c>
      <c r="BR6" s="21" t="str">
        <f t="shared" ref="BR6:BZ6" si="8">IF(BR7="",NA(),BR7)</f>
        <v>-</v>
      </c>
      <c r="BS6" s="21" t="str">
        <f t="shared" si="8"/>
        <v>-</v>
      </c>
      <c r="BT6" s="21">
        <f t="shared" si="8"/>
        <v>58.22</v>
      </c>
      <c r="BU6" s="21">
        <f t="shared" si="8"/>
        <v>45.31</v>
      </c>
      <c r="BV6" s="21" t="str">
        <f t="shared" si="8"/>
        <v>-</v>
      </c>
      <c r="BW6" s="21" t="str">
        <f t="shared" si="8"/>
        <v>-</v>
      </c>
      <c r="BX6" s="21" t="str">
        <f t="shared" si="8"/>
        <v>-</v>
      </c>
      <c r="BY6" s="21">
        <f t="shared" si="8"/>
        <v>79.55</v>
      </c>
      <c r="BZ6" s="21">
        <f t="shared" si="8"/>
        <v>76.87</v>
      </c>
      <c r="CA6" s="20" t="str">
        <f>IF(CA7="","",IF(CA7="-","【-】","【"&amp;SUBSTITUTE(TEXT(CA7,"#,##0.00"),"-","△")&amp;"】"))</f>
        <v>【97.61】</v>
      </c>
      <c r="CB6" s="21" t="str">
        <f>IF(CB7="",NA(),CB7)</f>
        <v>-</v>
      </c>
      <c r="CC6" s="21" t="str">
        <f t="shared" ref="CC6:CK6" si="9">IF(CC7="",NA(),CC7)</f>
        <v>-</v>
      </c>
      <c r="CD6" s="21" t="str">
        <f t="shared" si="9"/>
        <v>-</v>
      </c>
      <c r="CE6" s="21">
        <f t="shared" si="9"/>
        <v>117.62</v>
      </c>
      <c r="CF6" s="21">
        <f t="shared" si="9"/>
        <v>151.22999999999999</v>
      </c>
      <c r="CG6" s="21" t="str">
        <f t="shared" si="9"/>
        <v>-</v>
      </c>
      <c r="CH6" s="21" t="str">
        <f t="shared" si="9"/>
        <v>-</v>
      </c>
      <c r="CI6" s="21" t="str">
        <f t="shared" si="9"/>
        <v>-</v>
      </c>
      <c r="CJ6" s="21">
        <f t="shared" si="9"/>
        <v>161.13</v>
      </c>
      <c r="CK6" s="21">
        <f t="shared" si="9"/>
        <v>161.19999999999999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47.23</v>
      </c>
      <c r="CV6" s="21">
        <f t="shared" si="10"/>
        <v>54.22</v>
      </c>
      <c r="CW6" s="20" t="str">
        <f>IF(CW7="","",IF(CW7="-","【-】","【"&amp;SUBSTITUTE(TEXT(CW7,"#,##0.00"),"-","△")&amp;"】"))</f>
        <v>【59.10】</v>
      </c>
      <c r="CX6" s="21" t="str">
        <f>IF(CX7="",NA(),CX7)</f>
        <v>-</v>
      </c>
      <c r="CY6" s="21" t="str">
        <f t="shared" ref="CY6:DG6" si="11">IF(CY7="",NA(),CY7)</f>
        <v>-</v>
      </c>
      <c r="CZ6" s="21" t="str">
        <f t="shared" si="11"/>
        <v>-</v>
      </c>
      <c r="DA6" s="21">
        <f t="shared" si="11"/>
        <v>77.31</v>
      </c>
      <c r="DB6" s="21">
        <f t="shared" si="11"/>
        <v>80</v>
      </c>
      <c r="DC6" s="21" t="str">
        <f t="shared" si="11"/>
        <v>-</v>
      </c>
      <c r="DD6" s="21" t="str">
        <f t="shared" si="11"/>
        <v>-</v>
      </c>
      <c r="DE6" s="21" t="str">
        <f t="shared" si="11"/>
        <v>-</v>
      </c>
      <c r="DF6" s="21">
        <f t="shared" si="11"/>
        <v>85.55</v>
      </c>
      <c r="DG6" s="21">
        <f t="shared" si="11"/>
        <v>85.22</v>
      </c>
      <c r="DH6" s="20" t="str">
        <f>IF(DH7="","",IF(DH7="-","【-】","【"&amp;SUBSTITUTE(TEXT(DH7,"#,##0.00"),"-","△")&amp;"】"))</f>
        <v>【95.82】</v>
      </c>
      <c r="DI6" s="21" t="str">
        <f>IF(DI7="",NA(),DI7)</f>
        <v>-</v>
      </c>
      <c r="DJ6" s="21" t="str">
        <f t="shared" ref="DJ6:DR6" si="12">IF(DJ7="",NA(),DJ7)</f>
        <v>-</v>
      </c>
      <c r="DK6" s="21" t="str">
        <f t="shared" si="12"/>
        <v>-</v>
      </c>
      <c r="DL6" s="21">
        <f t="shared" si="12"/>
        <v>2.33</v>
      </c>
      <c r="DM6" s="21">
        <f t="shared" si="12"/>
        <v>4.67</v>
      </c>
      <c r="DN6" s="21" t="str">
        <f t="shared" si="12"/>
        <v>-</v>
      </c>
      <c r="DO6" s="21" t="str">
        <f t="shared" si="12"/>
        <v>-</v>
      </c>
      <c r="DP6" s="21" t="str">
        <f t="shared" si="12"/>
        <v>-</v>
      </c>
      <c r="DQ6" s="21">
        <f t="shared" si="12"/>
        <v>9.35</v>
      </c>
      <c r="DR6" s="21">
        <f t="shared" si="12"/>
        <v>12.44</v>
      </c>
      <c r="DS6" s="20" t="str">
        <f>IF(DS7="","",IF(DS7="-","【-】","【"&amp;SUBSTITUTE(TEXT(DS7,"#,##0.00"),"-","△")&amp;"】"))</f>
        <v>【39.74】</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0.12</v>
      </c>
      <c r="EC6" s="21">
        <f t="shared" si="13"/>
        <v>0.28999999999999998</v>
      </c>
      <c r="ED6" s="20" t="str">
        <f>IF(ED7="","",IF(ED7="-","【-】","【"&amp;SUBSTITUTE(TEXT(ED7,"#,##0.00"),"-","△")&amp;"】"))</f>
        <v>【7.62】</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0.06</v>
      </c>
      <c r="EN6" s="21">
        <f t="shared" si="14"/>
        <v>0.01</v>
      </c>
      <c r="EO6" s="20" t="str">
        <f>IF(EO7="","",IF(EO7="-","【-】","【"&amp;SUBSTITUTE(TEXT(EO7,"#,##0.00"),"-","△")&amp;"】"))</f>
        <v>【0.23】</v>
      </c>
    </row>
    <row r="7" spans="1:148" s="22" customFormat="1" x14ac:dyDescent="0.15">
      <c r="A7" s="14"/>
      <c r="B7" s="23">
        <v>2022</v>
      </c>
      <c r="C7" s="23">
        <v>473481</v>
      </c>
      <c r="D7" s="23">
        <v>46</v>
      </c>
      <c r="E7" s="23">
        <v>17</v>
      </c>
      <c r="F7" s="23">
        <v>1</v>
      </c>
      <c r="G7" s="23">
        <v>0</v>
      </c>
      <c r="H7" s="23" t="s">
        <v>95</v>
      </c>
      <c r="I7" s="23" t="s">
        <v>96</v>
      </c>
      <c r="J7" s="23" t="s">
        <v>97</v>
      </c>
      <c r="K7" s="23" t="s">
        <v>98</v>
      </c>
      <c r="L7" s="23" t="s">
        <v>99</v>
      </c>
      <c r="M7" s="23" t="s">
        <v>100</v>
      </c>
      <c r="N7" s="24" t="s">
        <v>101</v>
      </c>
      <c r="O7" s="24">
        <v>58.07</v>
      </c>
      <c r="P7" s="24">
        <v>82.13</v>
      </c>
      <c r="Q7" s="24">
        <v>100</v>
      </c>
      <c r="R7" s="24">
        <v>1326</v>
      </c>
      <c r="S7" s="24">
        <v>20003</v>
      </c>
      <c r="T7" s="24">
        <v>5.18</v>
      </c>
      <c r="U7" s="24">
        <v>3861.58</v>
      </c>
      <c r="V7" s="24">
        <v>16352</v>
      </c>
      <c r="W7" s="24">
        <v>2.29</v>
      </c>
      <c r="X7" s="24">
        <v>7140.61</v>
      </c>
      <c r="Y7" s="24" t="s">
        <v>101</v>
      </c>
      <c r="Z7" s="24" t="s">
        <v>101</v>
      </c>
      <c r="AA7" s="24" t="s">
        <v>101</v>
      </c>
      <c r="AB7" s="24">
        <v>98.94</v>
      </c>
      <c r="AC7" s="24">
        <v>101.92</v>
      </c>
      <c r="AD7" s="24" t="s">
        <v>101</v>
      </c>
      <c r="AE7" s="24" t="s">
        <v>101</v>
      </c>
      <c r="AF7" s="24" t="s">
        <v>101</v>
      </c>
      <c r="AG7" s="24">
        <v>109.7</v>
      </c>
      <c r="AH7" s="24">
        <v>109.07</v>
      </c>
      <c r="AI7" s="24">
        <v>106.11</v>
      </c>
      <c r="AJ7" s="24" t="s">
        <v>101</v>
      </c>
      <c r="AK7" s="24" t="s">
        <v>101</v>
      </c>
      <c r="AL7" s="24" t="s">
        <v>101</v>
      </c>
      <c r="AM7" s="24">
        <v>0</v>
      </c>
      <c r="AN7" s="24">
        <v>0</v>
      </c>
      <c r="AO7" s="24" t="s">
        <v>101</v>
      </c>
      <c r="AP7" s="24" t="s">
        <v>101</v>
      </c>
      <c r="AQ7" s="24" t="s">
        <v>101</v>
      </c>
      <c r="AR7" s="24">
        <v>0.1</v>
      </c>
      <c r="AS7" s="24">
        <v>0</v>
      </c>
      <c r="AT7" s="24">
        <v>3.15</v>
      </c>
      <c r="AU7" s="24" t="s">
        <v>101</v>
      </c>
      <c r="AV7" s="24" t="s">
        <v>101</v>
      </c>
      <c r="AW7" s="24" t="s">
        <v>101</v>
      </c>
      <c r="AX7" s="24">
        <v>36.67</v>
      </c>
      <c r="AY7" s="24">
        <v>49.51</v>
      </c>
      <c r="AZ7" s="24" t="s">
        <v>101</v>
      </c>
      <c r="BA7" s="24" t="s">
        <v>101</v>
      </c>
      <c r="BB7" s="24" t="s">
        <v>101</v>
      </c>
      <c r="BC7" s="24">
        <v>49.21</v>
      </c>
      <c r="BD7" s="24">
        <v>62.92</v>
      </c>
      <c r="BE7" s="24">
        <v>73.44</v>
      </c>
      <c r="BF7" s="24" t="s">
        <v>101</v>
      </c>
      <c r="BG7" s="24" t="s">
        <v>101</v>
      </c>
      <c r="BH7" s="24" t="s">
        <v>101</v>
      </c>
      <c r="BI7" s="24">
        <v>3410.43</v>
      </c>
      <c r="BJ7" s="24">
        <v>3281.36</v>
      </c>
      <c r="BK7" s="24" t="s">
        <v>101</v>
      </c>
      <c r="BL7" s="24" t="s">
        <v>101</v>
      </c>
      <c r="BM7" s="24" t="s">
        <v>101</v>
      </c>
      <c r="BN7" s="24">
        <v>1172.21</v>
      </c>
      <c r="BO7" s="24">
        <v>1122.71</v>
      </c>
      <c r="BP7" s="24">
        <v>652.82000000000005</v>
      </c>
      <c r="BQ7" s="24" t="s">
        <v>101</v>
      </c>
      <c r="BR7" s="24" t="s">
        <v>101</v>
      </c>
      <c r="BS7" s="24" t="s">
        <v>101</v>
      </c>
      <c r="BT7" s="24">
        <v>58.22</v>
      </c>
      <c r="BU7" s="24">
        <v>45.31</v>
      </c>
      <c r="BV7" s="24" t="s">
        <v>101</v>
      </c>
      <c r="BW7" s="24" t="s">
        <v>101</v>
      </c>
      <c r="BX7" s="24" t="s">
        <v>101</v>
      </c>
      <c r="BY7" s="24">
        <v>79.55</v>
      </c>
      <c r="BZ7" s="24">
        <v>76.87</v>
      </c>
      <c r="CA7" s="24">
        <v>97.61</v>
      </c>
      <c r="CB7" s="24" t="s">
        <v>101</v>
      </c>
      <c r="CC7" s="24" t="s">
        <v>101</v>
      </c>
      <c r="CD7" s="24" t="s">
        <v>101</v>
      </c>
      <c r="CE7" s="24">
        <v>117.62</v>
      </c>
      <c r="CF7" s="24">
        <v>151.22999999999999</v>
      </c>
      <c r="CG7" s="24" t="s">
        <v>101</v>
      </c>
      <c r="CH7" s="24" t="s">
        <v>101</v>
      </c>
      <c r="CI7" s="24" t="s">
        <v>101</v>
      </c>
      <c r="CJ7" s="24">
        <v>161.13</v>
      </c>
      <c r="CK7" s="24">
        <v>161.19999999999999</v>
      </c>
      <c r="CL7" s="24">
        <v>138.29</v>
      </c>
      <c r="CM7" s="24" t="s">
        <v>101</v>
      </c>
      <c r="CN7" s="24" t="s">
        <v>101</v>
      </c>
      <c r="CO7" s="24" t="s">
        <v>101</v>
      </c>
      <c r="CP7" s="24" t="s">
        <v>101</v>
      </c>
      <c r="CQ7" s="24" t="s">
        <v>101</v>
      </c>
      <c r="CR7" s="24" t="s">
        <v>101</v>
      </c>
      <c r="CS7" s="24" t="s">
        <v>101</v>
      </c>
      <c r="CT7" s="24" t="s">
        <v>101</v>
      </c>
      <c r="CU7" s="24">
        <v>47.23</v>
      </c>
      <c r="CV7" s="24">
        <v>54.22</v>
      </c>
      <c r="CW7" s="24">
        <v>59.1</v>
      </c>
      <c r="CX7" s="24" t="s">
        <v>101</v>
      </c>
      <c r="CY7" s="24" t="s">
        <v>101</v>
      </c>
      <c r="CZ7" s="24" t="s">
        <v>101</v>
      </c>
      <c r="DA7" s="24">
        <v>77.31</v>
      </c>
      <c r="DB7" s="24">
        <v>80</v>
      </c>
      <c r="DC7" s="24" t="s">
        <v>101</v>
      </c>
      <c r="DD7" s="24" t="s">
        <v>101</v>
      </c>
      <c r="DE7" s="24" t="s">
        <v>101</v>
      </c>
      <c r="DF7" s="24">
        <v>85.55</v>
      </c>
      <c r="DG7" s="24">
        <v>85.22</v>
      </c>
      <c r="DH7" s="24">
        <v>95.82</v>
      </c>
      <c r="DI7" s="24" t="s">
        <v>101</v>
      </c>
      <c r="DJ7" s="24" t="s">
        <v>101</v>
      </c>
      <c r="DK7" s="24" t="s">
        <v>101</v>
      </c>
      <c r="DL7" s="24">
        <v>2.33</v>
      </c>
      <c r="DM7" s="24">
        <v>4.67</v>
      </c>
      <c r="DN7" s="24" t="s">
        <v>101</v>
      </c>
      <c r="DO7" s="24" t="s">
        <v>101</v>
      </c>
      <c r="DP7" s="24" t="s">
        <v>101</v>
      </c>
      <c r="DQ7" s="24">
        <v>9.35</v>
      </c>
      <c r="DR7" s="24">
        <v>12.44</v>
      </c>
      <c r="DS7" s="24">
        <v>39.74</v>
      </c>
      <c r="DT7" s="24" t="s">
        <v>101</v>
      </c>
      <c r="DU7" s="24" t="s">
        <v>101</v>
      </c>
      <c r="DV7" s="24" t="s">
        <v>101</v>
      </c>
      <c r="DW7" s="24">
        <v>0</v>
      </c>
      <c r="DX7" s="24">
        <v>0</v>
      </c>
      <c r="DY7" s="24" t="s">
        <v>101</v>
      </c>
      <c r="DZ7" s="24" t="s">
        <v>101</v>
      </c>
      <c r="EA7" s="24" t="s">
        <v>101</v>
      </c>
      <c r="EB7" s="24">
        <v>0.12</v>
      </c>
      <c r="EC7" s="24">
        <v>0.28999999999999998</v>
      </c>
      <c r="ED7" s="24">
        <v>7.62</v>
      </c>
      <c r="EE7" s="24" t="s">
        <v>101</v>
      </c>
      <c r="EF7" s="24" t="s">
        <v>101</v>
      </c>
      <c r="EG7" s="24" t="s">
        <v>101</v>
      </c>
      <c r="EH7" s="24">
        <v>0</v>
      </c>
      <c r="EI7" s="24">
        <v>0</v>
      </c>
      <c r="EJ7" s="24" t="s">
        <v>101</v>
      </c>
      <c r="EK7" s="24" t="s">
        <v>101</v>
      </c>
      <c r="EL7" s="24" t="s">
        <v>101</v>
      </c>
      <c r="EM7" s="24">
        <v>0.06</v>
      </c>
      <c r="EN7" s="24">
        <v>0.01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266kazuaki</cp:lastModifiedBy>
  <cp:lastPrinted>2024-02-02T07:44:50Z</cp:lastPrinted>
  <dcterms:created xsi:type="dcterms:W3CDTF">2023-12-12T00:52:40Z</dcterms:created>
  <dcterms:modified xsi:type="dcterms:W3CDTF">2024-02-02T07:56:34Z</dcterms:modified>
  <cp:category/>
</cp:coreProperties>
</file>