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266kazuaki\Desktop\R6.２.２〆）_経営分析比較表\"/>
    </mc:Choice>
  </mc:AlternateContent>
  <xr:revisionPtr revIDLastSave="0" documentId="13_ncr:1_{B31D2BBF-DDA4-44FA-8D39-9AB83C66B516}" xr6:coauthVersionLast="45" xr6:coauthVersionMax="45" xr10:uidLastSave="{00000000-0000-0000-0000-000000000000}"/>
  <workbookProtection workbookAlgorithmName="SHA-512" workbookHashValue="ByMOvNQjcmcffrWMJSEXCzBhlaCb0qSRFb9i9P2OHm0tL3/7NzepwYZy9ItiZELyDheFMES457CRfBVL9+iFMA==" workbookSaltValue="YPHsohJgIXihcbOKuHFkbw==" workbookSpinCount="100000" lockStructure="1"/>
  <bookViews>
    <workbookView xWindow="2037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<sst xmlns="http://schemas.openxmlformats.org/spreadsheetml/2006/main" count="228" uniqueCount="114">
  <si>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</si>
  <si>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</si>
  <si>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</si>
  <si>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</si>
  <si>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</si>
  <si>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</si>
  <si>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</si>
  <si>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</si>
  <si>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</si>
  <si>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</si>
  <si>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</si>
  <si>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</si>
  <si>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</si>
  <si>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</si>
  <si>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</si>
  <si>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</si>
  <si>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</si>
  <si>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</si>
  <si>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</si>
  <si>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</si>
  <si>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</si>
  <si>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</si>
  <si>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</si>
  <si>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</si>
  <si>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</si>
  <si>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</si>
  <si>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</si>
  <si>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</si>
  <si>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</si>
  <si>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</si>
  <si>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</si>
  <si>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</si>
  <si>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</si>
  <si>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</si>
  <si>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</si>
  <si>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</si>
  <si>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</si>
  <si>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</si>
  <si>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</si>
  <si>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</si>
  <si>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</si>
  <si>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</si>
  <si>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</si>
  <si>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</si>
  <si>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</si>
  <si>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</si>
  <si>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</si>
  <si>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</si>
  <si>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</si>
  <si>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</si>
  <si>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</si>
  <si>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</si>
  <si>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</si>
  <si>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</si>
  <si>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</si>
  <si>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</si>
  <si>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</si>
  <si>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</si>
  <si>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</si>
  <si>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</si>
  <si>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</si>
  <si>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</si>
  <si>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</si>
  <si>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</si>
  <si>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</si>
  <si>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</si>
  <si>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</si>
  <si>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</si>
  <si>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</si>
  <si>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</si>
  <si>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</si>
  <si>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</si>
  <si>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</si>
  <si>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</si>
  <si>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</si>
  <si>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</si>
  <si>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</si>
  <si>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</si>
  <si>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</si>
  <si>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</si>
  <si>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</si>
  <si>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</si>
  <si>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</si>
  <si>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</si>
  <si>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</si>
  <si>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</si>
  <si>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</si>
  <si>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</si>
  <si>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</si>
  <si>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</si>
  <si>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</si>
  <si>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</si>
  <si>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</si>
  <si>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</si>
  <si>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</si>
  <si>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</si>
  <si>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</si>
  <si>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</si>
  <si>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</si>
  <si>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</si>
  <si>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</si>
  <si>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</si>
  <si>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</si>
  <si>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</si>
  <si>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</si>
  <si>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</si>
  <si>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</si>
  <si>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</si>
  <si>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</si>
  <si>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</si>
  <si>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</si>
  <si>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分析表からは、収支等、経営状況の健全性は維持できていると考えられる。ただしエネルギー高騰や浄水購入費単価の上昇といった社会情勢等を見据えながら今後も引き続き経営改善を検討し、将来に向けて対策を講じる必要がある。
「有形固定資産減価償却率」が徐々に上昇しており、法定耐用年数に近い資産が多いことが示されている。今年度も耐用年数を超える前に管路更新がなされていることから、更新のペースは適正であると考えられる。施設の老朽化や世代間の負担公平を見据え、今後も適切な規模での起債を活用しつつ管路更新を行っていく。</t>
    <rPh sb="42" eb="44">
      <t>コウトウ</t>
    </rPh>
    <rPh sb="45" eb="50">
      <t>ジョウスイコウニュウヒ</t>
    </rPh>
    <rPh sb="50" eb="52">
      <t>タンカ</t>
    </rPh>
    <rPh sb="53" eb="55">
      <t>ジョウショウ</t>
    </rPh>
    <rPh sb="63" eb="64">
      <t>ナド</t>
    </rPh>
    <phoneticPr fontId="4"/>
  </si>
  <si>
    <t>①「有形固定資産減価償却率」は、有形固定資産のうち償却対象資産の減価償却がどの程度進んでいるかを表す指標で、資産の老朽化度合を示している。本町における当該指標は、類似団体平均と比べて数値が高く、法定耐用年数に近い資産が多いことを示している。
②「管路経年化率」は、法定耐用年数を超えた管路の割合を示す数値であるが、本町は0%を維持しており、法定耐用年数を迎える前に施設更新が出来ていることを表している。
③「管路更新率」は、その年度に更新した管路延長の割合を表す指標で、管路の更新ペースや状況を把握できる。今年度は類似団体平均より下回っている。今後も管路更新計画やアセットマネジメントに則り、補助金や起債を活用しながら、適切に推進し、投資の効率化を図る必要がある。</t>
    <rPh sb="267" eb="269">
      <t>シタマワ</t>
    </rPh>
    <phoneticPr fontId="4"/>
  </si>
  <si>
    <t>①「経常収支比率」は、単年度収支が黒字であることを表す100%以上の水準を維持している。
②「累積欠損比率」は赤字が無いことを表す0%を維持しており、経営が健全であることを示している。
③「流動比率」は、1年以内に支払うべき債務に対して、支払う現金等があるかという指標である。本町は必要とされる100%を上回っており、財務は安定していると言える。R2年度から起債を行っていることにより、当年度も良好な指数を示している。
④文字通り、給水収益に対する企業債（借金）の残高の割合である。本町は類似団体平均と比べて低い数値を示しており債務が少ないと言えるが、水道管の耐震化や、老朽化による管路更新需要の増加に従い、起債を行っているため、徐々に上昇している。
⑤「料金回収率」は100%を超えており、給水に係る費用が給水収益で賄われていることが示されている。R2年度は100%を割っているが、これは新型コロナウイルス感染症に係る水道料金の減免を6月から8月にかけて行った影響であると考えられる。
⑥「給水原価」は類似団体平均値に近づいてきているが、エネルギー高等による一時的な影響と考えられる。今後も投資の効率化や維持管理費の削減等、経営改善の検討が必要である。
⑦「施設利用率」は、施設の利用状況を表しており、これが低いと事業に対して規模が過大である可能性がある。本町は全国平均を上回る数値で推移しており、施設規模は適正であると考えられる。
⑧「有収率」は、給水している水が無駄なく収益に結びついているかを表し、本町は前年度より0.07ポイント減少しているが、おおむね例年並みと言える。全国平均や類似団体平均と比しても高い数値を維持しているが、今後も漏水対策等を徹底し、より有収率を向上させていく必要がある。</t>
    <rPh sb="177" eb="179">
      <t>ネンド</t>
    </rPh>
    <rPh sb="195" eb="198">
      <t>トウネンド</t>
    </rPh>
    <rPh sb="283" eb="286">
      <t>タイシンカ</t>
    </rPh>
    <rPh sb="465" eb="466">
      <t>チカ</t>
    </rPh>
    <rPh sb="480" eb="482">
      <t>コウトウ</t>
    </rPh>
    <rPh sb="485" eb="488">
      <t>イチジテキ</t>
    </rPh>
    <rPh sb="489" eb="491">
      <t>エイキョウ</t>
    </rPh>
    <rPh sb="492" eb="493">
      <t>カンガ</t>
    </rPh>
    <rPh sb="498" eb="500">
      <t>コンゴ</t>
    </rPh>
    <rPh sb="676" eb="678">
      <t>ゲンショウ</t>
    </rPh>
    <rPh sb="688" eb="690">
      <t>レイネン</t>
    </rPh>
    <rPh sb="690" eb="691">
      <t>ナ</t>
    </rPh>
    <rPh sb="693" eb="69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</si>
</sst>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0.98</c:v>
                </c:pt>
                <c:pt idx="2">
                  <c:v>0.76</c:v>
                </c:pt>
                <c:pt idx="3">
                  <c:v>0.5</c:v>
                </c:pt>
                <c:pt idx="4">
                  <c:v>0.18</c:v>
                </c:pt>
              </c:numCache>
            </c:numRef>
          </c:val>
          <c:extLst>
            <c:ext xmlns:c16="http://schemas.microsoft.com/office/drawing/2014/chart" uri="{C3380CC4-5D6E-409C-BE32-E72D297353CC}">
              <c16:uniqueId val="{00000000-F727-41BF-96DB-6D2187B691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727-41BF-96DB-6D2187B691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66.239999999999995</c:v>
                </c:pt>
                <c:pt idx="1">
                  <c:v>67.78</c:v>
                </c:pt>
                <c:pt idx="2">
                  <c:v>69.510000000000005</c:v>
                </c:pt>
                <c:pt idx="3">
                  <c:v>68.94</c:v>
                </c:pt>
                <c:pt idx="4">
                  <c:v>67.930000000000007</c:v>
                </c:pt>
              </c:numCache>
            </c:numRef>
          </c:val>
          <c:extLst>
            <c:ext xmlns:c16="http://schemas.microsoft.com/office/drawing/2014/chart" uri="{C3380CC4-5D6E-409C-BE32-E72D297353CC}">
              <c16:uniqueId val="{00000000-7663-4869-B2CE-85F55EF9B2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663-4869-B2CE-85F55EF9B2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93.97</c:v>
                </c:pt>
                <c:pt idx="1">
                  <c:v>92.42</c:v>
                </c:pt>
                <c:pt idx="2">
                  <c:v>92.67</c:v>
                </c:pt>
                <c:pt idx="3">
                  <c:v>93.6</c:v>
                </c:pt>
                <c:pt idx="4">
                  <c:v>93.53</c:v>
                </c:pt>
              </c:numCache>
            </c:numRef>
          </c:val>
          <c:extLst>
            <c:ext xmlns:c16="http://schemas.microsoft.com/office/drawing/2014/chart" uri="{C3380CC4-5D6E-409C-BE32-E72D297353CC}">
              <c16:uniqueId val="{00000000-BA68-430D-8888-1852F5B9B1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A68-430D-8888-1852F5B9B1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108.62</c:v>
                </c:pt>
                <c:pt idx="1">
                  <c:v>109.75</c:v>
                </c:pt>
                <c:pt idx="2">
                  <c:v>107.81</c:v>
                </c:pt>
                <c:pt idx="3">
                  <c:v>109.43</c:v>
                </c:pt>
                <c:pt idx="4">
                  <c:v>110.19</c:v>
                </c:pt>
              </c:numCache>
            </c:numRef>
          </c:val>
          <c:extLst>
            <c:ext xmlns:c16="http://schemas.microsoft.com/office/drawing/2014/chart" uri="{C3380CC4-5D6E-409C-BE32-E72D297353CC}">
              <c16:uniqueId val="{00000000-298B-4835-9330-993D0EDA96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98B-4835-9330-993D0EDA96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52.01</c:v>
                </c:pt>
                <c:pt idx="1">
                  <c:v>52.15</c:v>
                </c:pt>
                <c:pt idx="2">
                  <c:v>52.74</c:v>
                </c:pt>
                <c:pt idx="3">
                  <c:v>53.28</c:v>
                </c:pt>
                <c:pt idx="4">
                  <c:v>53.72</c:v>
                </c:pt>
              </c:numCache>
            </c:numRef>
          </c:val>
          <c:extLst>
            <c:ext xmlns:c16="http://schemas.microsoft.com/office/drawing/2014/chart" uri="{C3380CC4-5D6E-409C-BE32-E72D297353CC}">
              <c16:uniqueId val="{00000000-55A9-44AB-A33D-7A007DD687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55A9-44AB-A33D-7A007DD687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4-47E7-AADC-5CAA48FF22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DF4-47E7-AADC-5CAA48FF22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2-4A20-8FB8-F3477C4868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FB2-4A20-8FB8-F3477C4868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438.86</c:v>
                </c:pt>
                <c:pt idx="1">
                  <c:v>416.7</c:v>
                </c:pt>
                <c:pt idx="2">
                  <c:v>565.1</c:v>
                </c:pt>
                <c:pt idx="3">
                  <c:v>587.33000000000004</c:v>
                </c:pt>
                <c:pt idx="4">
                  <c:v>838.04</c:v>
                </c:pt>
              </c:numCache>
            </c:numRef>
          </c:val>
          <c:extLst>
            <c:ext xmlns:c16="http://schemas.microsoft.com/office/drawing/2014/chart" uri="{C3380CC4-5D6E-409C-BE32-E72D297353CC}">
              <c16:uniqueId val="{00000000-6044-4099-A523-A24400EE45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044-4099-A523-A24400EE45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46.42</c:v>
                </c:pt>
                <c:pt idx="1">
                  <c:v>42.11</c:v>
                </c:pt>
                <c:pt idx="2">
                  <c:v>50.71</c:v>
                </c:pt>
                <c:pt idx="3">
                  <c:v>53.25</c:v>
                </c:pt>
                <c:pt idx="4">
                  <c:v>62.34</c:v>
                </c:pt>
              </c:numCache>
            </c:numRef>
          </c:val>
          <c:extLst>
            <c:ext xmlns:c16="http://schemas.microsoft.com/office/drawing/2014/chart" uri="{C3380CC4-5D6E-409C-BE32-E72D297353CC}">
              <c16:uniqueId val="{00000000-A755-4537-8D4A-46C44C663D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755-4537-8D4A-46C44C663D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106.44</c:v>
                </c:pt>
                <c:pt idx="1">
                  <c:v>107.62</c:v>
                </c:pt>
                <c:pt idx="2">
                  <c:v>91.06</c:v>
                </c:pt>
                <c:pt idx="3">
                  <c:v>105.26</c:v>
                </c:pt>
                <c:pt idx="4">
                  <c:v>105.68</c:v>
                </c:pt>
              </c:numCache>
            </c:numRef>
          </c:val>
          <c:extLst>
            <c:ext xmlns:c16="http://schemas.microsoft.com/office/drawing/2014/chart" uri="{C3380CC4-5D6E-409C-BE32-E72D297353CC}">
              <c16:uniqueId val="{00000000-7201-46B0-9E19-5E6A87CD45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201-46B0-9E19-5E6A87CD45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193.46</c:v>
                </c:pt>
                <c:pt idx="1">
                  <c:v>190.46</c:v>
                </c:pt>
                <c:pt idx="2">
                  <c:v>213.59</c:v>
                </c:pt>
                <c:pt idx="3">
                  <c:v>193.82</c:v>
                </c:pt>
                <c:pt idx="4">
                  <c:v>193.03</c:v>
                </c:pt>
              </c:numCache>
            </c:numRef>
          </c:val>
          <c:extLst>
            <c:ext xmlns:c16="http://schemas.microsoft.com/office/drawing/2014/chart" uri="{C3380CC4-5D6E-409C-BE32-E72D297353CC}">
              <c16:uniqueId val="{00000000-7101-4C78-B7B0-6C3D8FED74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101-4C78-B7B0-6C3D8FED74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6" zoomScale="110" zoomScaleNormal="110" workbookViewId="0">
      <selection activeCell="BJ29" sqref="BJ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沖縄県　与那原町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非設置</v>
      </c>
      <c r="AE8" s="81"/>
      <c r="AF8" s="81"/>
      <c r="AG8" s="81"/>
      <c r="AH8" s="81"/>
      <c r="AI8" s="81"/>
      <c r="AJ8" s="81"/>
      <c r="AK8" s="2"/>
      <c r="AL8" s="72">
        <f>データ!$R$6</f>
        <v>20003</v>
      </c>
      <c r="AM8" s="72"/>
      <c r="AN8" s="72"/>
      <c r="AO8" s="72"/>
      <c r="AP8" s="72"/>
      <c r="AQ8" s="72"/>
      <c r="AR8" s="72"/>
      <c r="AS8" s="72"/>
      <c r="AT8" s="37">
        <f>データ!$S$6</f>
        <v>5.18</v>
      </c>
      <c r="AU8" s="38"/>
      <c r="AV8" s="38"/>
      <c r="AW8" s="38"/>
      <c r="AX8" s="38"/>
      <c r="AY8" s="38"/>
      <c r="AZ8" s="38"/>
      <c r="BA8" s="38"/>
      <c r="BB8" s="61">
        <f>データ!$T$6</f>
        <v>3861.58</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87.85</v>
      </c>
      <c r="J10" s="38"/>
      <c r="K10" s="38"/>
      <c r="L10" s="38"/>
      <c r="M10" s="38"/>
      <c r="N10" s="38"/>
      <c r="O10" s="71"/>
      <c r="P10" s="61">
        <f>データ!$P$6</f>
        <v>100</v>
      </c>
      <c r="Q10" s="61"/>
      <c r="R10" s="61"/>
      <c r="S10" s="61"/>
      <c r="T10" s="61"/>
      <c r="U10" s="61"/>
      <c r="V10" s="61"/>
      <c r="W10" s="72">
        <f>データ!$Q$6</f>
        <v>3977</v>
      </c>
      <c r="X10" s="72"/>
      <c r="Y10" s="72"/>
      <c r="Z10" s="72"/>
      <c r="AA10" s="72"/>
      <c r="AB10" s="72"/>
      <c r="AC10" s="72"/>
      <c r="AD10" s="2"/>
      <c r="AE10" s="2"/>
      <c r="AF10" s="2"/>
      <c r="AG10" s="2"/>
      <c r="AH10" s="2"/>
      <c r="AI10" s="2"/>
      <c r="AJ10" s="2"/>
      <c r="AK10" s="2"/>
      <c r="AL10" s="72">
        <f>データ!$U$6</f>
        <v>19911</v>
      </c>
      <c r="AM10" s="72"/>
      <c r="AN10" s="72"/>
      <c r="AO10" s="72"/>
      <c r="AP10" s="72"/>
      <c r="AQ10" s="72"/>
      <c r="AR10" s="72"/>
      <c r="AS10" s="72"/>
      <c r="AT10" s="37">
        <f>データ!$V$6</f>
        <v>5.18</v>
      </c>
      <c r="AU10" s="38"/>
      <c r="AV10" s="38"/>
      <c r="AW10" s="38"/>
      <c r="AX10" s="38"/>
      <c r="AY10" s="38"/>
      <c r="AZ10" s="38"/>
      <c r="BA10" s="38"/>
      <c r="BB10" s="61">
        <f>データ!$W$6</f>
        <v>3843.82</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7k6OcDWiqVJts/Jtpn7YnJJrgTjBgXqOXhtk+6YrRjiuEieV2F+uFbTxjEJiGGDQkNpG2cFEdlsQlJ1qOKJLw==" saltValue="vUtWl/qGMYV+RRac4f6b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473481</v>
      </c>
      <c r="D6" s="20">
        <f t="shared" si="3"/>
        <v>46</v>
      </c>
      <c r="E6" s="20">
        <f t="shared" si="3"/>
        <v>1</v>
      </c>
      <c r="F6" s="20">
        <f t="shared" si="3"/>
        <v>0</v>
      </c>
      <c r="G6" s="20">
        <f t="shared" si="3"/>
        <v>1</v>
      </c>
      <c r="H6" s="20" t="str">
        <f t="shared" si="3"/>
        <v>沖縄県　与那原町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87.85</v>
      </c>
      <c r="P6" s="21">
        <f t="shared" si="3"/>
        <v>100</v>
      </c>
      <c r="Q6" s="21">
        <f t="shared" si="3"/>
        <v>3977</v>
      </c>
      <c r="R6" s="21">
        <f t="shared" si="3"/>
        <v>20003</v>
      </c>
      <c r="S6" s="21">
        <f t="shared" si="3"/>
        <v>5.18</v>
      </c>
      <c r="T6" s="21">
        <f t="shared" si="3"/>
        <v>3861.58</v>
      </c>
      <c r="U6" s="21">
        <f t="shared" si="3"/>
        <v>19911</v>
      </c>
      <c r="V6" s="21">
        <f t="shared" si="3"/>
        <v>5.18</v>
      </c>
      <c r="W6" s="21">
        <f t="shared" si="3"/>
        <v>3843.82</v>
      </c>
      <c r="X6" s="22">
        <f>IF(X7="",NA(),X7)</f>
        <v>108.62</v>
      </c>
      <c r="Y6" s="22">
        <f t="shared" ref="Y6:AG6" si="4">IF(Y7="",NA(),Y7)</f>
        <v>109.75</v>
      </c>
      <c r="Z6" s="22">
        <f t="shared" si="4"/>
        <v>107.81</v>
      </c>
      <c r="AA6" s="22">
        <f t="shared" si="4"/>
        <v>109.43</v>
      </c>
      <c r="AB6" s="22">
        <f t="shared" si="4"/>
        <v>110.19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438.86</v>
      </c>
      <c r="AU6" s="22">
        <f t="shared" ref="AU6:BC6" si="6">IF(AU7="",NA(),AU7)</f>
        <v>416.7</v>
      </c>
      <c r="AV6" s="22">
        <f t="shared" si="6"/>
        <v>565.1</v>
      </c>
      <c r="AW6" s="22">
        <f t="shared" si="6"/>
        <v>587.33000000000004</v>
      </c>
      <c r="AX6" s="22">
        <f t="shared" si="6"/>
        <v>838.04</v>
      </c>
      <c r="AY6" s="22">
        <f t="shared" si="6"/>
        <v>369.69</v>
      </c>
      <c r="AZ6" s="22">
        <f t="shared" si="6"/>
        <v>379.08</v>
      </c>
      <c r="BA6" s="22">
        <f t="shared" si="6"/>
        <v>367.55</v>
      </c>
      <c r="BB6" s="22">
        <f t="shared" si="6"/>
        <v>378.56</v>
      </c>
      <c r="BC6" s="22">
        <f t="shared" si="6"/>
        <v>364.46</v>
      </c>
      <c r="BD6" s="21" t="str">
        <f>IF(BD7="","",IF(BD7="-","【-】","【"&amp;SUBSTITUTE(TEXT(BD7,"#,##0.00"),"-","△")&amp;"】"))</f>
        <v>【252.29】</v>
      </c>
      <c r="BE6" s="22">
        <f>IF(BE7="",NA(),BE7)</f>
        <v>46.42</v>
      </c>
      <c r="BF6" s="22">
        <f t="shared" ref="BF6:BN6" si="7">IF(BF7="",NA(),BF7)</f>
        <v>42.11</v>
      </c>
      <c r="BG6" s="22">
        <f t="shared" si="7"/>
        <v>50.71</v>
      </c>
      <c r="BH6" s="22">
        <f t="shared" si="7"/>
        <v>53.25</v>
      </c>
      <c r="BI6" s="22">
        <f t="shared" si="7"/>
        <v>62.34</v>
      </c>
      <c r="BJ6" s="22">
        <f t="shared" si="7"/>
        <v>402.99</v>
      </c>
      <c r="BK6" s="22">
        <f t="shared" si="7"/>
        <v>398.98</v>
      </c>
      <c r="BL6" s="22">
        <f t="shared" si="7"/>
        <v>418.68</v>
      </c>
      <c r="BM6" s="22">
        <f t="shared" si="7"/>
        <v>395.68</v>
      </c>
      <c r="BN6" s="22">
        <f t="shared" si="7"/>
        <v>403.72</v>
      </c>
      <c r="BO6" s="21" t="str">
        <f>IF(BO7="","",IF(BO7="-","【-】","【"&amp;SUBSTITUTE(TEXT(BO7,"#,##0.00"),"-","△")&amp;"】"))</f>
        <v>【268.07】</v>
      </c>
      <c r="BP6" s="22">
        <f>IF(BP7="",NA(),BP7)</f>
        <v>106.44</v>
      </c>
      <c r="BQ6" s="22">
        <f t="shared" ref="BQ6:BY6" si="8">IF(BQ7="",NA(),BQ7)</f>
        <v>107.62</v>
      </c>
      <c r="BR6" s="22">
        <f t="shared" si="8"/>
        <v>91.06</v>
      </c>
      <c r="BS6" s="22">
        <f t="shared" si="8"/>
        <v>105.26</v>
      </c>
      <c r="BT6" s="22">
        <f t="shared" si="8"/>
        <v>105.68</v>
      </c>
      <c r="BU6" s="22">
        <f t="shared" si="8"/>
        <v>98.66</v>
      </c>
      <c r="BV6" s="22">
        <f t="shared" si="8"/>
        <v>98.64</v>
      </c>
      <c r="BW6" s="22">
        <f t="shared" si="8"/>
        <v>94.78</v>
      </c>
      <c r="BX6" s="22">
        <f t="shared" si="8"/>
        <v>97.59</v>
      </c>
      <c r="BY6" s="22">
        <f t="shared" si="8"/>
        <v>92.17</v>
      </c>
      <c r="BZ6" s="21" t="str">
        <f>IF(BZ7="","",IF(BZ7="-","【-】","【"&amp;SUBSTITUTE(TEXT(BZ7,"#,##0.00"),"-","△")&amp;"】"))</f>
        <v>【97.47】</v>
      </c>
      <c r="CA6" s="22">
        <f>IF(CA7="",NA(),CA7)</f>
        <v>193.46</v>
      </c>
      <c r="CB6" s="22">
        <f t="shared" ref="CB6:CJ6" si="9">IF(CB7="",NA(),CB7)</f>
        <v>190.46</v>
      </c>
      <c r="CC6" s="22">
        <f t="shared" si="9"/>
        <v>213.59</v>
      </c>
      <c r="CD6" s="22">
        <f t="shared" si="9"/>
        <v>193.82</v>
      </c>
      <c r="CE6" s="22">
        <f t="shared" si="9"/>
        <v>193.03</v>
      </c>
      <c r="CF6" s="22">
        <f t="shared" si="9"/>
        <v>178.59</v>
      </c>
      <c r="CG6" s="22">
        <f t="shared" si="9"/>
        <v>178.92</v>
      </c>
      <c r="CH6" s="22">
        <f t="shared" si="9"/>
        <v>181.3</v>
      </c>
      <c r="CI6" s="22">
        <f t="shared" si="9"/>
        <v>181.71</v>
      </c>
      <c r="CJ6" s="22">
        <f t="shared" si="9"/>
        <v>188.51</v>
      </c>
      <c r="CK6" s="21" t="str">
        <f>IF(CK7="","",IF(CK7="-","【-】","【"&amp;SUBSTITUTE(TEXT(CK7,"#,##0.00"),"-","△")&amp;"】"))</f>
        <v>【174.75】</v>
      </c>
      <c r="CL6" s="22">
        <f>IF(CL7="",NA(),CL7)</f>
        <v>66.239999999999995</v>
      </c>
      <c r="CM6" s="22">
        <f t="shared" ref="CM6:CU6" si="10">IF(CM7="",NA(),CM7)</f>
        <v>67.78</v>
      </c>
      <c r="CN6" s="22">
        <f t="shared" si="10"/>
        <v>69.510000000000005</v>
      </c>
      <c r="CO6" s="22">
        <f t="shared" si="10"/>
        <v>68.94</v>
      </c>
      <c r="CP6" s="22">
        <f t="shared" si="10"/>
        <v>67.930000000000007</v>
      </c>
      <c r="CQ6" s="22">
        <f t="shared" si="10"/>
        <v>55.03</v>
      </c>
      <c r="CR6" s="22">
        <f t="shared" si="10"/>
        <v>55.14</v>
      </c>
      <c r="CS6" s="22">
        <f t="shared" si="10"/>
        <v>55.89</v>
      </c>
      <c r="CT6" s="22">
        <f t="shared" si="10"/>
        <v>55.72</v>
      </c>
      <c r="CU6" s="22">
        <f t="shared" si="10"/>
        <v>55.31</v>
      </c>
      <c r="CV6" s="21" t="str">
        <f>IF(CV7="","",IF(CV7="-","【-】","【"&amp;SUBSTITUTE(TEXT(CV7,"#,##0.00"),"-","△")&amp;"】"))</f>
        <v>【59.97】</v>
      </c>
      <c r="CW6" s="22">
        <f>IF(CW7="",NA(),CW7)</f>
        <v>93.97</v>
      </c>
      <c r="CX6" s="22">
        <f t="shared" ref="CX6:DF6" si="11">IF(CX7="",NA(),CX7)</f>
        <v>92.42</v>
      </c>
      <c r="CY6" s="22">
        <f t="shared" si="11"/>
        <v>92.67</v>
      </c>
      <c r="CZ6" s="22">
        <f t="shared" si="11"/>
        <v>93.6</v>
      </c>
      <c r="DA6" s="22">
        <f t="shared" si="11"/>
        <v>93.53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52.01</v>
      </c>
      <c r="DI6" s="22">
        <f t="shared" ref="DI6:DQ6" si="12">IF(DI7="",NA(),DI7)</f>
        <v>52.15</v>
      </c>
      <c r="DJ6" s="22">
        <f t="shared" si="12"/>
        <v>52.74</v>
      </c>
      <c r="DK6" s="22">
        <f t="shared" si="12"/>
        <v>53.28</v>
      </c>
      <c r="DL6" s="22">
        <f t="shared" si="12"/>
        <v>53.72</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1.05</v>
      </c>
      <c r="EE6" s="22">
        <f t="shared" ref="EE6:EM6" si="14">IF(EE7="",NA(),EE7)</f>
        <v>0.98</v>
      </c>
      <c r="EF6" s="22">
        <f t="shared" si="14"/>
        <v>0.76</v>
      </c>
      <c r="EG6" s="22">
        <f t="shared" si="14"/>
        <v>0.5</v>
      </c>
      <c r="EH6" s="22">
        <f t="shared" si="14"/>
        <v>0.18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473481</v>
      </c>
      <c r="D7" s="24">
        <v>46</v>
      </c>
      <c r="E7" s="24">
        <v>1</v>
      </c>
      <c r="F7" s="24">
        <v>0</v>
      </c>
      <c r="G7" s="24">
        <v>1</v>
      </c>
      <c r="H7" s="24" t="s">
        <v>93</v>
      </c>
      <c r="I7" s="24" t="s">
        <v>94</v>
      </c>
      <c r="J7" s="24" t="s">
        <v>95</v>
      </c>
      <c r="K7" s="24" t="s">
        <v>96</v>
      </c>
      <c r="L7" s="24" t="s">
        <v>97</v>
      </c>
      <c r="M7" s="24" t="s">
        <v>98</v>
      </c>
      <c r="N7" s="25" t="s">
        <v>99</v>
      </c>
      <c r="O7" s="25">
        <v>87.85</v>
      </c>
      <c r="P7" s="25">
        <v>100</v>
      </c>
      <c r="Q7" s="25">
        <v>3977</v>
      </c>
      <c r="R7" s="25">
        <v>20003</v>
      </c>
      <c r="S7" s="25">
        <v>5.18</v>
      </c>
      <c r="T7" s="25">
        <v>3861.58</v>
      </c>
      <c r="U7" s="25">
        <v>19911</v>
      </c>
      <c r="V7" s="25">
        <v>5.18</v>
      </c>
      <c r="W7" s="25">
        <v>3843.82</v>
      </c>
      <c r="X7" s="25">
        <v>108.62</v>
      </c>
      <c r="Y7" s="25">
        <v>109.75</v>
      </c>
      <c r="Z7" s="25">
        <v>107.81</v>
      </c>
      <c r="AA7" s="25">
        <v>109.43</v>
      </c>
      <c r="AB7" s="25">
        <v>110.19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438.86</v>
      </c>
      <c r="AU7" s="25">
        <v>416.7</v>
      </c>
      <c r="AV7" s="25">
        <v>565.1</v>
      </c>
      <c r="AW7" s="25">
        <v>587.33000000000004</v>
      </c>
      <c r="AX7" s="25">
        <v>838.04</v>
      </c>
      <c r="AY7" s="25">
        <v>369.69</v>
      </c>
      <c r="AZ7" s="25">
        <v>379.08</v>
      </c>
      <c r="BA7" s="25">
        <v>367.55</v>
      </c>
      <c r="BB7" s="25">
        <v>378.56</v>
      </c>
      <c r="BC7" s="25">
        <v>364.46</v>
      </c>
      <c r="BD7" s="25">
        <v>252.29</v>
      </c>
      <c r="BE7" s="25">
        <v>46.42</v>
      </c>
      <c r="BF7" s="25">
        <v>42.11</v>
      </c>
      <c r="BG7" s="25">
        <v>50.71</v>
      </c>
      <c r="BH7" s="25">
        <v>53.25</v>
      </c>
      <c r="BI7" s="25">
        <v>62.34</v>
      </c>
      <c r="BJ7" s="25">
        <v>402.99</v>
      </c>
      <c r="BK7" s="25">
        <v>398.98</v>
      </c>
      <c r="BL7" s="25">
        <v>418.68</v>
      </c>
      <c r="BM7" s="25">
        <v>395.68</v>
      </c>
      <c r="BN7" s="25">
        <v>403.72</v>
      </c>
      <c r="BO7" s="25">
        <v>268.07</v>
      </c>
      <c r="BP7" s="25">
        <v>106.44</v>
      </c>
      <c r="BQ7" s="25">
        <v>107.62</v>
      </c>
      <c r="BR7" s="25">
        <v>91.06</v>
      </c>
      <c r="BS7" s="25">
        <v>105.26</v>
      </c>
      <c r="BT7" s="25">
        <v>105.68</v>
      </c>
      <c r="BU7" s="25">
        <v>98.66</v>
      </c>
      <c r="BV7" s="25">
        <v>98.64</v>
      </c>
      <c r="BW7" s="25">
        <v>94.78</v>
      </c>
      <c r="BX7" s="25">
        <v>97.59</v>
      </c>
      <c r="BY7" s="25">
        <v>92.17</v>
      </c>
      <c r="BZ7" s="25">
        <v>97.47</v>
      </c>
      <c r="CA7" s="25">
        <v>193.46</v>
      </c>
      <c r="CB7" s="25">
        <v>190.46</v>
      </c>
      <c r="CC7" s="25">
        <v>213.59</v>
      </c>
      <c r="CD7" s="25">
        <v>193.82</v>
      </c>
      <c r="CE7" s="25">
        <v>193.03</v>
      </c>
      <c r="CF7" s="25">
        <v>178.59</v>
      </c>
      <c r="CG7" s="25">
        <v>178.92</v>
      </c>
      <c r="CH7" s="25">
        <v>181.3</v>
      </c>
      <c r="CI7" s="25">
        <v>181.71</v>
      </c>
      <c r="CJ7" s="25">
        <v>188.51</v>
      </c>
      <c r="CK7" s="25">
        <v>174.75</v>
      </c>
      <c r="CL7" s="25">
        <v>66.239999999999995</v>
      </c>
      <c r="CM7" s="25">
        <v>67.78</v>
      </c>
      <c r="CN7" s="25">
        <v>69.510000000000005</v>
      </c>
      <c r="CO7" s="25">
        <v>68.94</v>
      </c>
      <c r="CP7" s="25">
        <v>67.930000000000007</v>
      </c>
      <c r="CQ7" s="25">
        <v>55.03</v>
      </c>
      <c r="CR7" s="25">
        <v>55.14</v>
      </c>
      <c r="CS7" s="25">
        <v>55.89</v>
      </c>
      <c r="CT7" s="25">
        <v>55.72</v>
      </c>
      <c r="CU7" s="25">
        <v>55.31</v>
      </c>
      <c r="CV7" s="25">
        <v>59.97</v>
      </c>
      <c r="CW7" s="25">
        <v>93.97</v>
      </c>
      <c r="CX7" s="25">
        <v>92.42</v>
      </c>
      <c r="CY7" s="25">
        <v>92.67</v>
      </c>
      <c r="CZ7" s="25">
        <v>93.6</v>
      </c>
      <c r="DA7" s="25">
        <v>93.53</v>
      </c>
      <c r="DB7" s="25">
        <v>81.900000000000006</v>
      </c>
      <c r="DC7" s="25">
        <v>81.39</v>
      </c>
      <c r="DD7" s="25">
        <v>81.27</v>
      </c>
      <c r="DE7" s="25">
        <v>81.260000000000005</v>
      </c>
      <c r="DF7" s="25">
        <v>80.36</v>
      </c>
      <c r="DG7" s="25">
        <v>89.76</v>
      </c>
      <c r="DH7" s="25">
        <v>52.01</v>
      </c>
      <c r="DI7" s="25">
        <v>52.15</v>
      </c>
      <c r="DJ7" s="25">
        <v>52.74</v>
      </c>
      <c r="DK7" s="25">
        <v>53.28</v>
      </c>
      <c r="DL7" s="25">
        <v>53.72</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1.05</v>
      </c>
      <c r="EE7" s="25">
        <v>0.98</v>
      </c>
      <c r="EF7" s="25">
        <v>0.76</v>
      </c>
      <c r="EG7" s="25">
        <v>0.5</v>
      </c>
      <c r="EH7" s="25">
        <v>0.18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266kazuaki</cp:lastModifiedBy>
  <cp:lastPrinted>2024-02-02T07:58:45Z</cp:lastPrinted>
  <dcterms:created xsi:type="dcterms:W3CDTF">2023-12-05T01:03:27Z</dcterms:created>
  <dcterms:modified xsi:type="dcterms:W3CDTF">2024-02-02T08:12:52Z</dcterms:modified>
  <cp:category/>
</cp:coreProperties>
</file>