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6.250\財政課共有\05_財政事情の公表及び財政調査に関すること\201_公会計関係調査\2025\20260323_令和６年度財政状況資料集の作成・公表について\02回答\"/>
    </mc:Choice>
  </mc:AlternateContent>
  <xr:revisionPtr revIDLastSave="0" documentId="13_ncr:1_{69513EB8-A162-4C5E-B15C-081DAABFDC71}" xr6:coauthVersionLast="47" xr6:coauthVersionMax="47" xr10:uidLastSave="{00000000-0000-0000-0000-000000000000}"/>
  <bookViews>
    <workbookView xWindow="20" yWindow="260" windowWidth="19180" windowHeight="100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<sst xmlns="http://schemas.openxmlformats.org/spreadsheetml/2006/main" count="1061" uniqueCount="549">
  <si>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</si>
  <si>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</si>
  <si>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</si>
  <si>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</si>
  <si>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</si>
  <si>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</si>
  <si>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</si>
  <si>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</si>
  <si>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</si>
  <si>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</si>
  <si>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</si>
  <si>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</si>
  <si>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</si>
  <si>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</si>
  <si>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</si>
  <si>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</si>
  <si>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</si>
  <si>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</si>
  <si>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</si>
  <si>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</si>
  <si>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</si>
  <si>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</si>
  <si>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</si>
  <si>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</si>
  <si>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</si>
  <si>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</si>
  <si>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</si>
  <si>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</si>
  <si>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</si>
  <si>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</si>
  <si>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</si>
  <si>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</si>
  <si>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</si>
  <si>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</si>
  <si>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</si>
  <si>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</si>
  <si>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</si>
  <si>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</si>
  <si>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</si>
  <si>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</si>
  <si>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</si>
  <si>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</si>
  <si>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</si>
  <si>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</si>
  <si>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</si>
  <si>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</si>
  <si>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</si>
  <si>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</si>
  <si>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</si>
  <si>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</si>
  <si>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</si>
  <si>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</si>
  <si>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</si>
  <si>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</si>
  <si>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</si>
  <si>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</si>
  <si>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</si>
  <si>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</si>
  <si>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</si>
  <si>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</si>
  <si>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</si>
  <si>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</si>
  <si>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</si>
  <si>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</si>
  <si>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</si>
  <si>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</si>
  <si>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</si>
  <si>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</si>
  <si>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</si>
  <si>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</si>
  <si>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</si>
  <si>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</si>
  <si>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</si>
  <si>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</si>
  <si>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</si>
  <si>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</si>
  <si>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</si>
  <si>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</si>
  <si>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</si>
  <si>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</si>
  <si>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</si>
  <si>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</si>
  <si>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</si>
  <si>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</si>
  <si>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</si>
  <si>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</si>
  <si>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</si>
  <si>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</si>
  <si>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</si>
  <si>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</si>
  <si>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</si>
  <si>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</si>
  <si>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</si>
  <si>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</si>
  <si>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</si>
  <si>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</si>
  <si>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</si>
  <si>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</si>
  <si>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</si>
  <si>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</si>
  <si>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</si>
  <si>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</si>
  <si>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</si>
  <si>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</si>
  <si>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</si>
  <si>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</si>
  <si>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</si>
  <si>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</si>
  <si>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</si>
  <si>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</si>
  <si>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</si>
  <si>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</si>
  <si>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</si>
  <si>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</si>
  <si>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</si>
  <si>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</si>
  <si>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</si>
  <si>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</si>
  <si>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</si>
  <si>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</si>
  <si>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</si>
  <si>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</si>
  <si>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</si>
  <si>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</si>
  <si>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</si>
  <si>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</si>
  <si>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</si>
  <si>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</si>
  <si>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</si>
  <si>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</si>
  <si>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</si>
  <si>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</si>
  <si>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</si>
  <si>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</si>
  <si>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</si>
  <si>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</si>
  <si>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</si>
  <si>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</si>
  <si>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</si>
  <si>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</si>
  <si>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</si>
  <si>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</si>
  <si>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</si>
  <si>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</si>
  <si>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</si>
  <si>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</si>
  <si>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</si>
  <si>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</si>
  <si>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</si>
  <si>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</si>
  <si>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</si>
  <si>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</si>
  <si>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</si>
  <si>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</si>
  <si>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</si>
  <si>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</si>
  <si>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</si>
  <si>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</si>
  <si>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</si>
  <si>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</si>
  <si>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</si>
  <si>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</si>
  <si>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</si>
  <si>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</si>
  <si>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</si>
  <si>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</si>
  <si>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</si>
  <si>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</si>
  <si>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</si>
  <si>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</si>
  <si>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</si>
  <si>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</si>
  <si>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</si>
  <si>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</si>
  <si>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</si>
  <si>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</si>
  <si>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</si>
  <si>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</si>
  <si>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</si>
  <si>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</si>
  <si>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</si>
  <si>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</si>
  <si>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</si>
  <si>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</si>
  <si>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</si>
  <si>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</si>
  <si>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</si>
  <si>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</si>
  <si>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</si>
  <si>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</si>
  <si>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</si>
  <si>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</si>
  <si>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</si>
  <si>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</si>
  <si>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</si>
  <si>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</si>
  <si>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</si>
  <si>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</si>
  <si>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</si>
  <si>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</si>
  <si>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</si>
  <si>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</si>
  <si>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</si>
  <si>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沖縄県与那原町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</si>
  <si>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</si>
  <si>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</si>
  <si>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</si>
  <si>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</si>
  <si>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</si>
  <si>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</si>
  <si>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</si>
  <si>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</si>
  <si>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</si>
  <si>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</si>
  <si>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</si>
  <si>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</si>
  <si>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</si>
  <si>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</si>
  <si>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</si>
  <si>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</si>
  <si>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</si>
  <si>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</si>
  <si>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</si>
  <si>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</si>
  <si>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</si>
  <si>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</si>
  <si>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</si>
  <si>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</si>
  <si>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</si>
  <si>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</si>
  <si>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</si>
  <si>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</si>
  <si>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</si>
  <si>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</si>
  <si>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</si>
  <si>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</si>
  <si>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</si>
  <si>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</si>
  <si>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</si>
  <si>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</si>
  <si>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</si>
  <si>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</si>
  <si>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</si>
  <si>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</si>
  <si>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</si>
  <si>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</si>
  <si>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</si>
  <si>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</si>
  <si>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</si>
  <si>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</si>
  <si>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</si>
  <si>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</si>
  <si>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</si>
  <si>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</si>
  <si>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</si>
  <si>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</si>
  <si>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</si>
  <si>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</si>
  <si>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</si>
  <si>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</si>
  <si>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</si>
  <si>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</si>
  <si>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</si>
  <si>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</si>
  <si>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</si>
  <si>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</si>
  <si>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</si>
  <si>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</si>
  <si>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</si>
  <si>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</si>
  <si>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</si>
  <si>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</si>
  <si>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</si>
  <si>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</si>
  <si>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</si>
  <si>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</si>
  <si>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</si>
  <si>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</si>
  <si>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</si>
  <si>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</si>
  <si>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</si>
  <si>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</si>
  <si>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</si>
  <si>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</si>
  <si>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</si>
  <si>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</si>
  <si>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</si>
  <si>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</si>
  <si>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</si>
  <si>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</si>
  <si>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</si>
  <si>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</si>
  <si>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</si>
  <si>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</si>
  <si>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</si>
  <si>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</si>
  <si>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</si>
  <si>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</si>
  <si>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</si>
  <si>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</si>
  <si>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</si>
  <si>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</si>
  <si>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</si>
  <si>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</si>
  <si>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</si>
  <si>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</si>
  <si>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</si>
  <si>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</si>
  <si>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</si>
  <si>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</si>
  <si>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</si>
  <si>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</si>
  <si>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</si>
  <si>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</si>
  <si>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</si>
  <si>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</si>
  <si>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</si>
  <si>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</si>
  <si>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</si>
  <si>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</si>
  <si>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</si>
  <si>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</si>
  <si>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</si>
  <si>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</si>
  <si>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</si>
  <si>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</si>
  <si>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</si>
  <si>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</si>
  <si>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</si>
  <si>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</si>
  <si>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</si>
  <si>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</si>
  <si>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</si>
  <si>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</si>
  <si>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</si>
  <si>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</si>
  <si>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</si>
  <si>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</si>
  <si>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</si>
  <si>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</si>
  <si>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</si>
  <si>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</si>
  <si>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</si>
  <si>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</si>
  <si>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</si>
  <si>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</si>
  <si>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</si>
  <si>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</si>
  <si>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</si>
  <si>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</si>
  <si>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</si>
  <si>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</si>
  <si>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</si>
  <si>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</si>
  <si>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沖縄県与那原町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</si>
  <si>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</si>
  <si>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</si>
  <si>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</si>
  <si>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</si>
  <si>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</si>
  <si>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</si>
  <si>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</si>
  <si>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</si>
  <si>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</si>
  <si>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</si>
  <si>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</si>
  <si>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</si>
  <si>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</si>
  <si>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</si>
  <si>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</si>
  <si>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</si>
  <si>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</si>
  <si>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</si>
  <si>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</si>
  <si>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</si>
  <si>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</si>
  <si>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</si>
  <si>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</si>
  <si>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</si>
  <si>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</si>
  <si>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</si>
  <si>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</si>
  <si>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</si>
  <si>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</si>
  <si>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</si>
  <si>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</si>
  <si>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</si>
  <si>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</si>
  <si>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</si>
  <si>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</si>
  <si>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</si>
  <si>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</si>
  <si>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</si>
  <si>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</si>
  <si>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</si>
  <si>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</si>
  <si>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</si>
  <si>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</si>
  <si>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</si>
  <si>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</si>
  <si>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</si>
  <si>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</si>
  <si>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</si>
  <si>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</si>
  <si>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</si>
  <si>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</si>
  <si>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</si>
  <si>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</si>
  <si>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</si>
  <si>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</si>
  <si>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</si>
  <si>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</si>
  <si>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</si>
  <si>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</si>
  <si>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</si>
  <si>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</si>
  <si>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</si>
  <si>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</si>
  <si>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</si>
  <si>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</si>
  <si>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</si>
  <si>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</si>
  <si>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</si>
  <si>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</si>
  <si>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</si>
  <si>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</si>
  <si>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</si>
  <si>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</si>
  <si>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</si>
  <si>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</si>
  <si>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</si>
  <si>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</si>
  <si>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</si>
  <si>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</si>
  <si>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</si>
  <si>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</si>
  <si>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</si>
  <si>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</si>
  <si>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</si>
  <si>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</si>
  <si>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</si>
  <si>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</si>
  <si>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</si>
  <si>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</si>
  <si>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</si>
  <si>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</si>
  <si>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</si>
  <si>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</si>
  <si>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</si>
  <si>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</si>
  <si>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</si>
  <si>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</si>
  <si>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</si>
  <si>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</si>
  <si>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</si>
  <si>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</si>
  <si>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</si>
  <si>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</si>
  <si>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</si>
  <si>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</si>
  <si>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</si>
  <si>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</si>
  <si>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</si>
  <si>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</si>
  <si>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</si>
  <si>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</si>
  <si>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</si>
  <si>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</si>
  <si>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</si>
  <si>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</si>
  <si>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</si>
  <si>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</si>
  <si>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</si>
  <si>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</si>
  <si>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</si>
  <si>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</si>
  <si>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</si>
  <si>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</si>
  <si>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</si>
  <si>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</si>
  <si>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</si>
  <si>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</si>
  <si>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</si>
  <si>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</si>
  <si>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</si>
  <si>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</si>
  <si>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</si>
  <si>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</si>
  <si>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</si>
  <si>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</si>
  <si>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</si>
  <si>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</si>
  <si>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</si>
  <si>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</si>
  <si>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</si>
  <si>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</si>
  <si>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</si>
  <si>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</si>
  <si>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</si>
  <si>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</si>
  <si>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</si>
  <si>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</si>
  <si>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</si>
  <si>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</si>
  <si>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</si>
  <si>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</si>
  <si>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</si>
  <si>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</si>
  <si>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</si>
  <si>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</si>
  <si>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</si>
  <si>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</si>
  <si>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</si>
  <si>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</si>
  <si>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</si>
  <si>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</si>
  <si>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</si>
  <si>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</si>
  <si>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</si>
  <si>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</si>
  <si>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</si>
  <si>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</si>
  <si>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</si>
  <si>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</si>
  <si>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</si>
  <si>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</si>
  <si>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</si>
  <si>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</si>
  <si>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5.62</t>
  </si>
  <si>
    <t>▲ 1.59</t>
  </si>
  <si>
    <t>▲ 6.42</t>
  </si>
  <si>
    <t>▲ 4.27</t>
  </si>
  <si>
    <t>水道事業会計</t>
  </si>
  <si>
    <t>下水道事業会計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</si>
  <si>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</si>
  <si>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</si>
  <si>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</si>
  <si>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</si>
  <si>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</si>
  <si>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</si>
  <si>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</si>
  <si>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</si>
  <si>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</si>
  <si>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</si>
  <si>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5"/>
  </si>
  <si>
    <t>ふるさと基金</t>
    <phoneticPr fontId="5"/>
  </si>
  <si>
    <t>地域福祉基金</t>
    <phoneticPr fontId="5"/>
  </si>
  <si>
    <t>生活困窮世帯支援基金</t>
    <phoneticPr fontId="5"/>
  </si>
  <si>
    <t>地域振興資金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</si>
</sst>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FD46-4DF9-BE0A-0A07A65C36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170790</c:v>
                </c:pt>
                <c:pt idx="1">
                  <c:v>57824</c:v>
                </c:pt>
                <c:pt idx="2">
                  <c:v>17974</c:v>
                </c:pt>
                <c:pt idx="3">
                  <c:v>43724</c:v>
                </c:pt>
                <c:pt idx="4">
                  <c:v>31077</c:v>
                </c:pt>
              </c:numCache>
            </c:numRef>
          </c:val>
          <c:smooth val="0"/>
          <c:extLst>
            <c:ext xmlns:c16="http://schemas.microsoft.com/office/drawing/2014/chart" uri="{C3380CC4-5D6E-409C-BE32-E72D297353CC}">
              <c16:uniqueId val="{00000001-FD46-4DF9-BE0A-0A07A65C36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c:v>
                </c:pt>
                <c:pt idx="1">
                  <c:v>9.26</c:v>
                </c:pt>
                <c:pt idx="2">
                  <c:v>7.36</c:v>
                </c:pt>
                <c:pt idx="3">
                  <c:v>4.0999999999999996</c:v>
                </c:pt>
                <c:pt idx="4">
                  <c:v>1.73</c:v>
                </c:pt>
              </c:numCache>
            </c:numRef>
          </c:val>
          <c:extLst>
            <c:ext xmlns:c16="http://schemas.microsoft.com/office/drawing/2014/chart" uri="{C3380CC4-5D6E-409C-BE32-E72D297353CC}">
              <c16:uniqueId val="{00000000-03F6-4815-85FF-A8199B1F32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28.96</c:v>
                </c:pt>
                <c:pt idx="1">
                  <c:v>31.2</c:v>
                </c:pt>
                <c:pt idx="2">
                  <c:v>36.79</c:v>
                </c:pt>
                <c:pt idx="3">
                  <c:v>40.770000000000003</c:v>
                </c:pt>
                <c:pt idx="4">
                  <c:v>35.93</c:v>
                </c:pt>
              </c:numCache>
            </c:numRef>
          </c:val>
          <c:extLst>
            <c:ext xmlns:c16="http://schemas.microsoft.com/office/drawing/2014/chart" uri="{C3380CC4-5D6E-409C-BE32-E72D297353CC}">
              <c16:uniqueId val="{00000001-03F6-4815-85FF-A8199B1F32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-5.62</c:v>
                </c:pt>
                <c:pt idx="1">
                  <c:v>10.31</c:v>
                </c:pt>
                <c:pt idx="2">
                  <c:v>-1.59</c:v>
                </c:pt>
                <c:pt idx="3">
                  <c:v>-6.42</c:v>
                </c:pt>
                <c:pt idx="4">
                  <c:v>-4.2699999999999996</c:v>
                </c:pt>
              </c:numCache>
            </c:numRef>
          </c:val>
          <c:smooth val="0"/>
          <c:extLst>
            <c:ext xmlns:c16="http://schemas.microsoft.com/office/drawing/2014/chart" uri="{C3380CC4-5D6E-409C-BE32-E72D297353CC}">
              <c16:uniqueId val="{00000002-03F6-4815-85FF-A8199B1F32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27-44AA-9102-973A072FF2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27-44AA-9102-973A072FF2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27-44AA-9102-973A072FF2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27-44AA-9102-973A072FF2B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927-44AA-9102-973A072FF2B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5-6927-44AA-9102-973A072FF2B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0.09</c:v>
                </c:pt>
                <c:pt idx="4">
                  <c:v>#N/A</c:v>
                </c:pt>
                <c:pt idx="5">
                  <c:v>0.11</c:v>
                </c:pt>
                <c:pt idx="6">
                  <c:v>#N/A</c:v>
                </c:pt>
                <c:pt idx="7">
                  <c:v>0.05</c:v>
                </c:pt>
                <c:pt idx="8">
                  <c:v>#N/A</c:v>
                </c:pt>
                <c:pt idx="9">
                  <c:v>0.09</c:v>
                </c:pt>
              </c:numCache>
            </c:numRef>
          </c:val>
          <c:extLst>
            <c:ext xmlns:c16="http://schemas.microsoft.com/office/drawing/2014/chart" uri="{C3380CC4-5D6E-409C-BE32-E72D297353CC}">
              <c16:uniqueId val="{00000006-6927-44AA-9102-973A072FF2B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2.59</c:v>
                </c:pt>
                <c:pt idx="2">
                  <c:v>#N/A</c:v>
                </c:pt>
                <c:pt idx="3">
                  <c:v>9.25</c:v>
                </c:pt>
                <c:pt idx="4">
                  <c:v>#N/A</c:v>
                </c:pt>
                <c:pt idx="5">
                  <c:v>7.35</c:v>
                </c:pt>
                <c:pt idx="6">
                  <c:v>#N/A</c:v>
                </c:pt>
                <c:pt idx="7">
                  <c:v>4.0999999999999996</c:v>
                </c:pt>
                <c:pt idx="8">
                  <c:v>#N/A</c:v>
                </c:pt>
                <c:pt idx="9">
                  <c:v>1.72</c:v>
                </c:pt>
              </c:numCache>
            </c:numRef>
          </c:val>
          <c:extLst>
            <c:ext xmlns:c16="http://schemas.microsoft.com/office/drawing/2014/chart" uri="{C3380CC4-5D6E-409C-BE32-E72D297353CC}">
              <c16:uniqueId val="{00000007-6927-44AA-9102-973A072FF2B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1.03</c:v>
                </c:pt>
                <c:pt idx="4">
                  <c:v>#N/A</c:v>
                </c:pt>
                <c:pt idx="5">
                  <c:v>1.58</c:v>
                </c:pt>
                <c:pt idx="6">
                  <c:v>#N/A</c:v>
                </c:pt>
                <c:pt idx="7">
                  <c:v>1.94</c:v>
                </c:pt>
                <c:pt idx="8">
                  <c:v>#N/A</c:v>
                </c:pt>
                <c:pt idx="9">
                  <c:v>2.4</c:v>
                </c:pt>
              </c:numCache>
            </c:numRef>
          </c:val>
          <c:extLst>
            <c:ext xmlns:c16="http://schemas.microsoft.com/office/drawing/2014/chart" uri="{C3380CC4-5D6E-409C-BE32-E72D297353CC}">
              <c16:uniqueId val="{00000008-6927-44AA-9102-973A072FF2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6.97</c:v>
                </c:pt>
                <c:pt idx="2">
                  <c:v>#N/A</c:v>
                </c:pt>
                <c:pt idx="3">
                  <c:v>7.58</c:v>
                </c:pt>
                <c:pt idx="4">
                  <c:v>#N/A</c:v>
                </c:pt>
                <c:pt idx="5">
                  <c:v>8.91</c:v>
                </c:pt>
                <c:pt idx="6">
                  <c:v>#N/A</c:v>
                </c:pt>
                <c:pt idx="7">
                  <c:v>10.23</c:v>
                </c:pt>
                <c:pt idx="8">
                  <c:v>#N/A</c:v>
                </c:pt>
                <c:pt idx="9">
                  <c:v>10.42</c:v>
                </c:pt>
              </c:numCache>
            </c:numRef>
          </c:val>
          <c:extLst>
            <c:ext xmlns:c16="http://schemas.microsoft.com/office/drawing/2014/chart" uri="{C3380CC4-5D6E-409C-BE32-E72D297353CC}">
              <c16:uniqueId val="{00000009-6927-44AA-9102-973A072FF2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514</c:v>
                </c:pt>
                <c:pt idx="5">
                  <c:v>515</c:v>
                </c:pt>
                <c:pt idx="8">
                  <c:v>473</c:v>
                </c:pt>
                <c:pt idx="11">
                  <c:v>448</c:v>
                </c:pt>
                <c:pt idx="14">
                  <c:v>427</c:v>
                </c:pt>
              </c:numCache>
            </c:numRef>
          </c:val>
          <c:extLst>
            <c:ext xmlns:c16="http://schemas.microsoft.com/office/drawing/2014/chart" uri="{C3380CC4-5D6E-409C-BE32-E72D297353CC}">
              <c16:uniqueId val="{00000000-FEAF-4FE8-AF38-8396A8EBAC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AF-4FE8-AF38-8396A8EBAC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AF-4FE8-AF38-8396A8EBAC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53</c:v>
                </c:pt>
                <c:pt idx="6">
                  <c:v>49</c:v>
                </c:pt>
                <c:pt idx="9">
                  <c:v>56</c:v>
                </c:pt>
                <c:pt idx="12">
                  <c:v>47</c:v>
                </c:pt>
              </c:numCache>
            </c:numRef>
          </c:val>
          <c:extLst>
            <c:ext xmlns:c16="http://schemas.microsoft.com/office/drawing/2014/chart" uri="{C3380CC4-5D6E-409C-BE32-E72D297353CC}">
              <c16:uniqueId val="{00000003-FEAF-4FE8-AF38-8396A8EBAC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167</c:v>
                </c:pt>
                <c:pt idx="3">
                  <c:v>166</c:v>
                </c:pt>
                <c:pt idx="6">
                  <c:v>172</c:v>
                </c:pt>
                <c:pt idx="9">
                  <c:v>140</c:v>
                </c:pt>
                <c:pt idx="12">
                  <c:v>114</c:v>
                </c:pt>
              </c:numCache>
            </c:numRef>
          </c:val>
          <c:extLst>
            <c:ext xmlns:c16="http://schemas.microsoft.com/office/drawing/2014/chart" uri="{C3380CC4-5D6E-409C-BE32-E72D297353CC}">
              <c16:uniqueId val="{00000004-FEAF-4FE8-AF38-8396A8EBAC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AF-4FE8-AF38-8396A8EBAC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AF-4FE8-AF38-8396A8EBAC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563</c:v>
                </c:pt>
                <c:pt idx="3">
                  <c:v>582</c:v>
                </c:pt>
                <c:pt idx="6">
                  <c:v>607</c:v>
                </c:pt>
                <c:pt idx="9">
                  <c:v>609</c:v>
                </c:pt>
                <c:pt idx="12">
                  <c:v>665</c:v>
                </c:pt>
              </c:numCache>
            </c:numRef>
          </c:val>
          <c:extLst>
            <c:ext xmlns:c16="http://schemas.microsoft.com/office/drawing/2014/chart" uri="{C3380CC4-5D6E-409C-BE32-E72D297353CC}">
              <c16:uniqueId val="{00000007-FEAF-4FE8-AF38-8396A8EBAC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262</c:v>
                </c:pt>
                <c:pt idx="2">
                  <c:v>#N/A</c:v>
                </c:pt>
                <c:pt idx="3">
                  <c:v>#N/A</c:v>
                </c:pt>
                <c:pt idx="4">
                  <c:v>286</c:v>
                </c:pt>
                <c:pt idx="5">
                  <c:v>#N/A</c:v>
                </c:pt>
                <c:pt idx="6">
                  <c:v>#N/A</c:v>
                </c:pt>
                <c:pt idx="7">
                  <c:v>355</c:v>
                </c:pt>
                <c:pt idx="8">
                  <c:v>#N/A</c:v>
                </c:pt>
                <c:pt idx="9">
                  <c:v>#N/A</c:v>
                </c:pt>
                <c:pt idx="10">
                  <c:v>357</c:v>
                </c:pt>
                <c:pt idx="11">
                  <c:v>#N/A</c:v>
                </c:pt>
                <c:pt idx="12">
                  <c:v>#N/A</c:v>
                </c:pt>
                <c:pt idx="13">
                  <c:v>399</c:v>
                </c:pt>
                <c:pt idx="14">
                  <c:v>#N/A</c:v>
                </c:pt>
              </c:numCache>
            </c:numRef>
          </c:val>
          <c:smooth val="0"/>
          <c:extLst>
            <c:ext xmlns:c16="http://schemas.microsoft.com/office/drawing/2014/chart" uri="{C3380CC4-5D6E-409C-BE32-E72D297353CC}">
              <c16:uniqueId val="{00000008-FEAF-4FE8-AF38-8396A8EBAC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5780</c:v>
                </c:pt>
                <c:pt idx="5">
                  <c:v>5576</c:v>
                </c:pt>
                <c:pt idx="8">
                  <c:v>5410</c:v>
                </c:pt>
                <c:pt idx="11">
                  <c:v>5335</c:v>
                </c:pt>
                <c:pt idx="14">
                  <c:v>4977</c:v>
                </c:pt>
              </c:numCache>
            </c:numRef>
          </c:val>
          <c:extLst>
            <c:ext xmlns:c16="http://schemas.microsoft.com/office/drawing/2014/chart" uri="{C3380CC4-5D6E-409C-BE32-E72D297353CC}">
              <c16:uniqueId val="{00000000-981F-4CFB-B599-F7840E216D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225</c:v>
                </c:pt>
                <c:pt idx="5">
                  <c:v>212</c:v>
                </c:pt>
                <c:pt idx="8">
                  <c:v>180</c:v>
                </c:pt>
                <c:pt idx="11">
                  <c:v>171</c:v>
                </c:pt>
                <c:pt idx="14">
                  <c:v>161</c:v>
                </c:pt>
              </c:numCache>
            </c:numRef>
          </c:val>
          <c:extLst>
            <c:ext xmlns:c16="http://schemas.microsoft.com/office/drawing/2014/chart" uri="{C3380CC4-5D6E-409C-BE32-E72D297353CC}">
              <c16:uniqueId val="{00000001-981F-4CFB-B599-F7840E216D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1522</c:v>
                </c:pt>
                <c:pt idx="5">
                  <c:v>1843</c:v>
                </c:pt>
                <c:pt idx="8">
                  <c:v>2139</c:v>
                </c:pt>
                <c:pt idx="11">
                  <c:v>2353</c:v>
                </c:pt>
                <c:pt idx="14">
                  <c:v>2421</c:v>
                </c:pt>
              </c:numCache>
            </c:numRef>
          </c:val>
          <c:extLst>
            <c:ext xmlns:c16="http://schemas.microsoft.com/office/drawing/2014/chart" uri="{C3380CC4-5D6E-409C-BE32-E72D297353CC}">
              <c16:uniqueId val="{00000002-981F-4CFB-B599-F7840E216D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1F-4CFB-B599-F7840E216D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1F-4CFB-B599-F7840E216D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1F-4CFB-B599-F7840E216D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c:v>
                </c:pt>
                <c:pt idx="3">
                  <c:v>137</c:v>
                </c:pt>
                <c:pt idx="6">
                  <c:v>143</c:v>
                </c:pt>
                <c:pt idx="9">
                  <c:v>202</c:v>
                </c:pt>
                <c:pt idx="12">
                  <c:v>133</c:v>
                </c:pt>
              </c:numCache>
            </c:numRef>
          </c:val>
          <c:extLst>
            <c:ext xmlns:c16="http://schemas.microsoft.com/office/drawing/2014/chart" uri="{C3380CC4-5D6E-409C-BE32-E72D297353CC}">
              <c16:uniqueId val="{00000006-981F-4CFB-B599-F7840E216D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533</c:v>
                </c:pt>
                <c:pt idx="3">
                  <c:v>671</c:v>
                </c:pt>
                <c:pt idx="6">
                  <c:v>641</c:v>
                </c:pt>
                <c:pt idx="9">
                  <c:v>666</c:v>
                </c:pt>
                <c:pt idx="12">
                  <c:v>681</c:v>
                </c:pt>
              </c:numCache>
            </c:numRef>
          </c:val>
          <c:extLst>
            <c:ext xmlns:c16="http://schemas.microsoft.com/office/drawing/2014/chart" uri="{C3380CC4-5D6E-409C-BE32-E72D297353CC}">
              <c16:uniqueId val="{00000007-981F-4CFB-B599-F7840E216D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2374</c:v>
                </c:pt>
                <c:pt idx="3">
                  <c:v>2461</c:v>
                </c:pt>
                <c:pt idx="6">
                  <c:v>2133</c:v>
                </c:pt>
                <c:pt idx="9">
                  <c:v>2266</c:v>
                </c:pt>
                <c:pt idx="12">
                  <c:v>2363</c:v>
                </c:pt>
              </c:numCache>
            </c:numRef>
          </c:val>
          <c:extLst>
            <c:ext xmlns:c16="http://schemas.microsoft.com/office/drawing/2014/chart" uri="{C3380CC4-5D6E-409C-BE32-E72D297353CC}">
              <c16:uniqueId val="{00000008-981F-4CFB-B599-F7840E216D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1F-4CFB-B599-F7840E216D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8470</c:v>
                </c:pt>
                <c:pt idx="3">
                  <c:v>8631</c:v>
                </c:pt>
                <c:pt idx="6">
                  <c:v>8206</c:v>
                </c:pt>
                <c:pt idx="9">
                  <c:v>8039</c:v>
                </c:pt>
                <c:pt idx="12">
                  <c:v>7660</c:v>
                </c:pt>
              </c:numCache>
            </c:numRef>
          </c:val>
          <c:extLst>
            <c:ext xmlns:c16="http://schemas.microsoft.com/office/drawing/2014/chart" uri="{C3380CC4-5D6E-409C-BE32-E72D297353CC}">
              <c16:uniqueId val="{0000000A-981F-4CFB-B599-F7840E216D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4022</c:v>
                </c:pt>
                <c:pt idx="2">
                  <c:v>#N/A</c:v>
                </c:pt>
                <c:pt idx="3">
                  <c:v>#N/A</c:v>
                </c:pt>
                <c:pt idx="4">
                  <c:v>4269</c:v>
                </c:pt>
                <c:pt idx="5">
                  <c:v>#N/A</c:v>
                </c:pt>
                <c:pt idx="6">
                  <c:v>#N/A</c:v>
                </c:pt>
                <c:pt idx="7">
                  <c:v>3394</c:v>
                </c:pt>
                <c:pt idx="8">
                  <c:v>#N/A</c:v>
                </c:pt>
                <c:pt idx="9">
                  <c:v>#N/A</c:v>
                </c:pt>
                <c:pt idx="10">
                  <c:v>3314</c:v>
                </c:pt>
                <c:pt idx="11">
                  <c:v>#N/A</c:v>
                </c:pt>
                <c:pt idx="12">
                  <c:v>#N/A</c:v>
                </c:pt>
                <c:pt idx="13">
                  <c:v>3278</c:v>
                </c:pt>
                <c:pt idx="14">
                  <c:v>#N/A</c:v>
                </c:pt>
              </c:numCache>
            </c:numRef>
          </c:val>
          <c:smooth val="0"/>
          <c:extLst>
            <c:ext xmlns:c16="http://schemas.microsoft.com/office/drawing/2014/chart" uri="{C3380CC4-5D6E-409C-BE32-E72D297353CC}">
              <c16:uniqueId val="{0000000B-981F-4CFB-B599-F7840E216D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1687</c:v>
                </c:pt>
                <c:pt idx="1">
                  <c:v>1888</c:v>
                </c:pt>
                <c:pt idx="2">
                  <c:v>1738</c:v>
                </c:pt>
              </c:numCache>
            </c:numRef>
          </c:val>
          <c:extLst>
            <c:ext xmlns:c16="http://schemas.microsoft.com/office/drawing/2014/chart" uri="{C3380CC4-5D6E-409C-BE32-E72D297353CC}">
              <c16:uniqueId val="{00000000-9A0A-41AB-BC81-EEB15569B7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177</c:v>
                </c:pt>
                <c:pt idx="1">
                  <c:v>177</c:v>
                </c:pt>
                <c:pt idx="2">
                  <c:v>207</c:v>
                </c:pt>
              </c:numCache>
            </c:numRef>
          </c:val>
          <c:extLst>
            <c:ext xmlns:c16="http://schemas.microsoft.com/office/drawing/2014/chart" uri="{C3380CC4-5D6E-409C-BE32-E72D297353CC}">
              <c16:uniqueId val="{00000001-9A0A-41AB-BC81-EEB15569B7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281</c:v>
                </c:pt>
                <c:pt idx="1">
                  <c:v>288</c:v>
                </c:pt>
                <c:pt idx="2">
                  <c:v>476</c:v>
                </c:pt>
              </c:numCache>
            </c:numRef>
          </c:val>
          <c:extLst>
            <c:ext xmlns:c16="http://schemas.microsoft.com/office/drawing/2014/chart" uri="{C3380CC4-5D6E-409C-BE32-E72D297353CC}">
              <c16:uniqueId val="{00000002-9A0A-41AB-BC81-EEB15569B7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元利償還金は、過去に発行した公共投資事業における据え置き期間の終了に伴い、前年度より増加している。今後も令和８年度迄は、新庁舎建設事業の元金償還開始により増加見込みである。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将来負担比率の分子における特徴として、</a:t>
          </a:r>
          <a:endParaRPr lang="ja-JP" altLang="ja-JP" sz="1400">
            <a:effectLst/>
          </a:endParaRPr>
        </a:p>
        <a:p>
          <a:r>
            <a:rPr kumimoji="1" lang="ja-JP" altLang="ja-JP" sz="1100">
              <a:solidFill>
                <a:schemeClr val="dk1"/>
              </a:solidFill>
              <a:effectLst/>
              <a:latin typeface="+mn-lt"/>
              <a:ea typeface="+mn-ea"/>
              <a:cs typeface="+mn-cs"/>
            </a:rPr>
            <a:t>　１つ目は将来負担額の地方債の現在高の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２つ目は充当可能財源等のうち、充当可能基金の増加が挙げられる。要因として、普通交付税の増、地方消費税交付金等の増が挙げられる。</a:t>
          </a:r>
          <a:endParaRPr lang="ja-JP" altLang="ja-JP" sz="1400">
            <a:effectLst/>
          </a:endParaRPr>
        </a:p>
        <a:p>
          <a:r>
            <a:rPr kumimoji="1" lang="ja-JP" altLang="ja-JP" sz="1100">
              <a:solidFill>
                <a:schemeClr val="dk1"/>
              </a:solidFill>
              <a:effectLst/>
              <a:latin typeface="+mn-lt"/>
              <a:ea typeface="+mn-ea"/>
              <a:cs typeface="+mn-cs"/>
            </a:rPr>
            <a:t>　今後数年は地方債の償還が進むことで</a:t>
          </a:r>
          <a:r>
            <a:rPr kumimoji="1" lang="ja-JP" altLang="en-US" sz="1100">
              <a:solidFill>
                <a:schemeClr val="dk1"/>
              </a:solidFill>
              <a:effectLst/>
              <a:latin typeface="+mn-lt"/>
              <a:ea typeface="+mn-ea"/>
              <a:cs typeface="+mn-cs"/>
            </a:rPr>
            <a:t>改善される</a:t>
          </a:r>
          <a:r>
            <a:rPr kumimoji="1" lang="ja-JP" altLang="ja-JP" sz="1100">
              <a:solidFill>
                <a:schemeClr val="dk1"/>
              </a:solidFill>
              <a:effectLst/>
              <a:latin typeface="+mn-lt"/>
              <a:ea typeface="+mn-ea"/>
              <a:cs typeface="+mn-cs"/>
            </a:rPr>
            <a:t>が、老朽化の進んだ給食センターなどの公共施設の建替えにより増加が予想される。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は減少したが</a:t>
          </a:r>
          <a:r>
            <a:rPr kumimoji="1" lang="ja-JP" altLang="ja-JP" sz="1100">
              <a:solidFill>
                <a:schemeClr val="dk1"/>
              </a:solidFill>
              <a:effectLst/>
              <a:latin typeface="+mn-lt"/>
              <a:ea typeface="+mn-ea"/>
              <a:cs typeface="+mn-cs"/>
            </a:rPr>
            <a:t>、その他特定目的基金が増加、全体でも増となっている。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各基金の目的に沿った適切な積立、取り崩しを行っていく。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・公共施設等整備基金：公共施設等の整備に要する資金を積み立てるために設置された基金。</a:t>
          </a:r>
          <a:endParaRPr lang="ja-JP" altLang="ja-JP" sz="1400">
            <a:effectLst/>
          </a:endParaRPr>
        </a:p>
        <a:p>
          <a:r>
            <a:rPr kumimoji="1" lang="ja-JP" altLang="ja-JP" sz="1100">
              <a:solidFill>
                <a:schemeClr val="dk1"/>
              </a:solidFill>
              <a:effectLst/>
              <a:latin typeface="+mn-lt"/>
              <a:ea typeface="+mn-ea"/>
              <a:cs typeface="+mn-cs"/>
            </a:rPr>
            <a:t>　・地域福祉基金：高齢者等の保健福祉の向上を測るために設置された基金。</a:t>
          </a:r>
          <a:endParaRPr lang="ja-JP" altLang="ja-JP" sz="1400">
            <a:effectLst/>
          </a:endParaRPr>
        </a:p>
        <a:p>
          <a:r>
            <a:rPr kumimoji="1" lang="ja-JP" altLang="ja-JP" sz="1100">
              <a:solidFill>
                <a:schemeClr val="dk1"/>
              </a:solidFill>
              <a:effectLst/>
              <a:latin typeface="+mn-lt"/>
              <a:ea typeface="+mn-ea"/>
              <a:cs typeface="+mn-cs"/>
            </a:rPr>
            <a:t>　・地域振興基金：福祉活動の促進、快適な生活環境の形成等を図る事業の実施を推進するために設置された基金</a:t>
          </a:r>
          <a:endParaRPr lang="ja-JP" altLang="ja-JP" sz="1400">
            <a:effectLst/>
          </a:endParaRPr>
        </a:p>
        <a:p>
          <a:r>
            <a:rPr kumimoji="1" lang="ja-JP" altLang="ja-JP" sz="1100">
              <a:solidFill>
                <a:schemeClr val="dk1"/>
              </a:solidFill>
              <a:effectLst/>
              <a:latin typeface="+mn-lt"/>
              <a:ea typeface="+mn-ea"/>
              <a:cs typeface="+mn-cs"/>
            </a:rPr>
            <a:t>　・ふるさと基金：ふるさと納税を財源に環境・景観の維持保全、福祉・子育ての推進及び大綱曳の継承発展を目的に設置された基金。</a:t>
          </a:r>
          <a:endParaRPr lang="ja-JP" altLang="ja-JP" sz="1400">
            <a:effectLst/>
          </a:endParaRPr>
        </a:p>
        <a:p>
          <a:r>
            <a:rPr kumimoji="1" lang="ja-JP" altLang="ja-JP" sz="1100">
              <a:solidFill>
                <a:schemeClr val="dk1"/>
              </a:solidFill>
              <a:effectLst/>
              <a:latin typeface="+mn-lt"/>
              <a:ea typeface="+mn-ea"/>
              <a:cs typeface="+mn-cs"/>
            </a:rPr>
            <a:t>　・リサイクル基金：ゴミの資源化・減量化を促進し快適な生活環境づくりを目指すために設置された基金。</a:t>
          </a:r>
          <a:endParaRPr lang="ja-JP" altLang="ja-JP" sz="1400">
            <a:effectLst/>
          </a:endParaRPr>
        </a:p>
        <a:p>
          <a:r>
            <a:rPr kumimoji="1" lang="ja-JP" altLang="ja-JP" sz="1100">
              <a:solidFill>
                <a:schemeClr val="dk1"/>
              </a:solidFill>
              <a:effectLst/>
              <a:latin typeface="+mn-lt"/>
              <a:ea typeface="+mn-ea"/>
              <a:cs typeface="+mn-cs"/>
            </a:rPr>
            <a:t>　・森林環境譲与税基金：森林整備及びその促進に資することを目的として、設置された基</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・ふるさと基金：積立額が取崩し額を上回ったため、ため約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百万円増</a:t>
          </a:r>
          <a:endParaRPr lang="ja-JP" altLang="ja-JP" sz="1400">
            <a:effectLst/>
          </a:endParaRPr>
        </a:p>
        <a:p>
          <a:r>
            <a:rPr kumimoji="1" lang="ja-JP" altLang="ja-JP" sz="1100">
              <a:solidFill>
                <a:schemeClr val="dk1"/>
              </a:solidFill>
              <a:effectLst/>
              <a:latin typeface="+mn-lt"/>
              <a:ea typeface="+mn-ea"/>
              <a:cs typeface="+mn-cs"/>
            </a:rPr>
            <a:t>　・森林環境譲与税基金：譲与税交付額２百万円を積み立て</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・公共施設等整備基金：新庁舎整備事業の財源として活用後は、今後予定される公共施設更新に向けて計画的に積立を行う予定。</a:t>
          </a:r>
          <a:endParaRPr lang="ja-JP" altLang="ja-JP" sz="1400">
            <a:effectLst/>
          </a:endParaRPr>
        </a:p>
        <a:p>
          <a:r>
            <a:rPr kumimoji="1" lang="ja-JP" altLang="ja-JP" sz="1100">
              <a:solidFill>
                <a:schemeClr val="dk1"/>
              </a:solidFill>
              <a:effectLst/>
              <a:latin typeface="+mn-lt"/>
              <a:ea typeface="+mn-ea"/>
              <a:cs typeface="+mn-cs"/>
            </a:rPr>
            <a:t>   ・地域福祉基金・地域振興基金：１０年以上活用されていないことから、今後について検討が必要。</a:t>
          </a:r>
          <a:endParaRPr lang="ja-JP" altLang="ja-JP" sz="1400">
            <a:effectLst/>
          </a:endParaRPr>
        </a:p>
        <a:p>
          <a:r>
            <a:rPr kumimoji="1" lang="ja-JP" altLang="ja-JP" sz="1100">
              <a:solidFill>
                <a:schemeClr val="dk1"/>
              </a:solidFill>
              <a:effectLst/>
              <a:latin typeface="+mn-lt"/>
              <a:ea typeface="+mn-ea"/>
              <a:cs typeface="+mn-cs"/>
            </a:rPr>
            <a:t>   ・ふるさと基金：目的にあった事業への適切な活用を進めていく。</a:t>
          </a:r>
          <a:endParaRPr lang="ja-JP" altLang="ja-JP" sz="1400">
            <a:effectLst/>
          </a:endParaRPr>
        </a:p>
        <a:p>
          <a:r>
            <a:rPr kumimoji="1" lang="ja-JP" altLang="ja-JP" sz="1100">
              <a:solidFill>
                <a:schemeClr val="dk1"/>
              </a:solidFill>
              <a:effectLst/>
              <a:latin typeface="+mn-lt"/>
              <a:ea typeface="+mn-ea"/>
              <a:cs typeface="+mn-cs"/>
            </a:rPr>
            <a:t>   ・リサイクル基金：目的にあった事業への適切な活用を進めていく。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年度末までは増となっているが、令和６年度以降は物価高騰及び人件費の増加に伴い残高が減少する見込みである。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基金の管理方針により、標準財政規模の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％程度を維持することを目標としている。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積み立てた分については、今後の臨時財政対策債の元利償還金に充てていくものとする。それ以外については、満期一括償還を予定している町債は予定されていないことから、当分の間、現在の水準を維持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19,920
19,713
5.18
10,015,656
9,921,964
83,649
4,836,111
7,659,811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全国平均と比較すると、やや低くなっている。</a:t>
          </a:r>
          <a:endParaRPr lang="ja-JP" altLang="ja-JP" sz="1400">
            <a:effectLst/>
          </a:endParaRPr>
        </a:p>
        <a:p>
          <a:r>
            <a:rPr kumimoji="1" lang="ja-JP" altLang="ja-JP" sz="1100">
              <a:solidFill>
                <a:schemeClr val="dk1"/>
              </a:solidFill>
              <a:effectLst/>
              <a:latin typeface="+mn-lt"/>
              <a:ea typeface="+mn-ea"/>
              <a:cs typeface="+mn-cs"/>
            </a:rPr>
            <a:t>　全国平均を下回る所得や、町内に中心となる基幹産業がないことが財政基盤が弱い要因となっている。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1732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44979</xdr:rowOff>
    </xdr:from>
    <xdr:to>
      <xdr:col>19</xdr:col>
      <xdr:colOff>133350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44979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17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44979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80556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80556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60448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類似団体をやや上回って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前年度と比較し、人件費及び物件費の増に伴い増加している。今後も職員数の増に伴い、人件費の増加が見込まれる。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303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8858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115781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7999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65</xdr:row>
      <xdr:rowOff>69004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7999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全国平均と比較すると抑えられている。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コンパクトなまちであるため、効率的な行政運営が行えていることがうかがえる。</a:t>
          </a:r>
          <a:endParaRPr lang="ja-JP" altLang="ja-JP" sz="1400">
            <a:effectLst/>
          </a:endParaRPr>
        </a:p>
        <a:p>
          <a:r>
            <a:rPr kumimoji="1" lang="ja-JP" altLang="ja-JP" sz="1100">
              <a:solidFill>
                <a:schemeClr val="dk1"/>
              </a:solidFill>
              <a:effectLst/>
              <a:latin typeface="+mn-lt"/>
              <a:ea typeface="+mn-ea"/>
              <a:cs typeface="+mn-cs"/>
            </a:rPr>
            <a:t>　今後は職員数の増に伴い、増加が見込まれる。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8804</xdr:rowOff>
    </xdr:from>
    <xdr:to>
      <xdr:col>23</xdr:col>
      <xdr:colOff>133350</xdr:colOff>
      <xdr:row>81</xdr:row>
      <xdr:rowOff>22572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96254"/>
          <a:ext cx="8382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8675</xdr:rowOff>
    </xdr:from>
    <xdr:to>
      <xdr:col>19</xdr:col>
      <xdr:colOff>133350</xdr:colOff>
      <xdr:row>81</xdr:row>
      <xdr:rowOff>8804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96125"/>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4617</xdr:rowOff>
    </xdr:from>
    <xdr:to>
      <xdr:col>15</xdr:col>
      <xdr:colOff>82550</xdr:colOff>
      <xdr:row>81</xdr:row>
      <xdr:rowOff>8675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92067"/>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1502</xdr:rowOff>
    </xdr:from>
    <xdr:to>
      <xdr:col>11</xdr:col>
      <xdr:colOff>31750</xdr:colOff>
      <xdr:row>81</xdr:row>
      <xdr:rowOff>4617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88952"/>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143222</xdr:rowOff>
    </xdr:from>
    <xdr:to>
      <xdr:col>23</xdr:col>
      <xdr:colOff>184150</xdr:colOff>
      <xdr:row>81</xdr:row>
      <xdr:rowOff>73372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64499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8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129454</xdr:rowOff>
    </xdr:from>
    <xdr:to>
      <xdr:col>19</xdr:col>
      <xdr:colOff>184150</xdr:colOff>
      <xdr:row>81</xdr:row>
      <xdr:rowOff>59604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69781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1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129325</xdr:rowOff>
    </xdr:from>
    <xdr:to>
      <xdr:col>15</xdr:col>
      <xdr:colOff>133350</xdr:colOff>
      <xdr:row>81</xdr:row>
      <xdr:rowOff>59475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69652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1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125267</xdr:rowOff>
    </xdr:from>
    <xdr:to>
      <xdr:col>11</xdr:col>
      <xdr:colOff>82550</xdr:colOff>
      <xdr:row>81</xdr:row>
      <xdr:rowOff>55417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65594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1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122152</xdr:rowOff>
    </xdr:from>
    <xdr:to>
      <xdr:col>7</xdr:col>
      <xdr:colOff>31750</xdr:colOff>
      <xdr:row>81</xdr:row>
      <xdr:rowOff>52302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3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62479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0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類似団体、全国町村平均と比較し、おおむね平均的な水準となっている。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85</xdr:row>
      <xdr:rowOff>20259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21152"/>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85</xdr:row>
      <xdr:rowOff>20259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4786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85</xdr:row>
      <xdr:rowOff>89202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7860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146655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624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55836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2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与那原町定員管理適正化計画に基づき職員数の抑制に努めており、その結果、類似団体平均を大幅に下回る職員数となっている。</a:t>
          </a:r>
          <a:endParaRPr lang="ja-JP" altLang="ja-JP" sz="1400">
            <a:effectLst/>
          </a:endParaRPr>
        </a:p>
        <a:p>
          <a:r>
            <a:rPr kumimoji="1" lang="ja-JP" altLang="ja-JP" sz="1100">
              <a:solidFill>
                <a:schemeClr val="dk1"/>
              </a:solidFill>
              <a:effectLst/>
              <a:latin typeface="+mn-lt"/>
              <a:ea typeface="+mn-ea"/>
              <a:cs typeface="+mn-cs"/>
            </a:rPr>
            <a:t>　今後は職員数の増加が見込まれる。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82762</xdr:rowOff>
    </xdr:from>
    <xdr:to>
      <xdr:col>81</xdr:col>
      <xdr:colOff>44450</xdr:colOff>
      <xdr:row>58</xdr:row>
      <xdr:rowOff>131021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26862"/>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82762</xdr:rowOff>
    </xdr:from>
    <xdr:to>
      <xdr:col>77</xdr:col>
      <xdr:colOff>44450</xdr:colOff>
      <xdr:row>58</xdr:row>
      <xdr:rowOff>86783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268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57291</xdr:rowOff>
    </xdr:from>
    <xdr:to>
      <xdr:col>72</xdr:col>
      <xdr:colOff>203200</xdr:colOff>
      <xdr:row>58</xdr:row>
      <xdr:rowOff>86783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01391"/>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54610</xdr:rowOff>
    </xdr:from>
    <xdr:to>
      <xdr:col>68</xdr:col>
      <xdr:colOff>152400</xdr:colOff>
      <xdr:row>58</xdr:row>
      <xdr:rowOff>57291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9998710"/>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80221</xdr:rowOff>
    </xdr:from>
    <xdr:to>
      <xdr:col>81</xdr:col>
      <xdr:colOff>95250</xdr:colOff>
      <xdr:row>59</xdr:row>
      <xdr:rowOff>10371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96748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31962</xdr:rowOff>
    </xdr:from>
    <xdr:to>
      <xdr:col>77</xdr:col>
      <xdr:colOff>95250</xdr:colOff>
      <xdr:row>58</xdr:row>
      <xdr:rowOff>133562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143739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74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35983</xdr:rowOff>
    </xdr:from>
    <xdr:to>
      <xdr:col>73</xdr:col>
      <xdr:colOff>44450</xdr:colOff>
      <xdr:row>58</xdr:row>
      <xdr:rowOff>137583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147760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6491</xdr:rowOff>
    </xdr:from>
    <xdr:to>
      <xdr:col>68</xdr:col>
      <xdr:colOff>203200</xdr:colOff>
      <xdr:row>58</xdr:row>
      <xdr:rowOff>108091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118268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1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3810</xdr:rowOff>
    </xdr:from>
    <xdr:to>
      <xdr:col>64</xdr:col>
      <xdr:colOff>152400</xdr:colOff>
      <xdr:row>58</xdr:row>
      <xdr:rowOff>105410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115587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全国平均に比べやや高くなっている。</a:t>
          </a:r>
          <a:endParaRPr lang="ja-JP" altLang="ja-JP" sz="1400">
            <a:effectLst/>
          </a:endParaRPr>
        </a:p>
        <a:p>
          <a:r>
            <a:rPr kumimoji="1" lang="ja-JP" altLang="ja-JP" sz="1100">
              <a:solidFill>
                <a:schemeClr val="dk1"/>
              </a:solidFill>
              <a:effectLst/>
              <a:latin typeface="+mn-lt"/>
              <a:ea typeface="+mn-ea"/>
              <a:cs typeface="+mn-cs"/>
            </a:rPr>
            <a:t>　本庁舎等建設事業に伴い地方債残高が大幅に増加した。</a:t>
          </a:r>
          <a:endParaRPr lang="ja-JP" altLang="ja-JP" sz="1400">
            <a:effectLst/>
          </a:endParaRPr>
        </a:p>
        <a:p>
          <a:r>
            <a:rPr kumimoji="1" lang="ja-JP" altLang="ja-JP" sz="1100">
              <a:solidFill>
                <a:schemeClr val="dk1"/>
              </a:solidFill>
              <a:effectLst/>
              <a:latin typeface="+mn-lt"/>
              <a:ea typeface="+mn-ea"/>
              <a:cs typeface="+mn-cs"/>
            </a:rPr>
            <a:t>　令和４年度より、本庁舎等建設事業の元金償還が開始され、令和８年度迄は上昇が見込まれる。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263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148590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76200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全国平均より高くなっている。</a:t>
          </a:r>
          <a:endParaRPr lang="ja-JP" altLang="ja-JP" sz="1400">
            <a:effectLst/>
          </a:endParaRPr>
        </a:p>
        <a:p>
          <a:r>
            <a:rPr kumimoji="1" lang="ja-JP" altLang="ja-JP" sz="1100">
              <a:solidFill>
                <a:schemeClr val="dk1"/>
              </a:solidFill>
              <a:effectLst/>
              <a:latin typeface="+mn-lt"/>
              <a:ea typeface="+mn-ea"/>
              <a:cs typeface="+mn-cs"/>
            </a:rPr>
            <a:t>　本庁舎等建設事業に伴い地方債残高が大幅に増加したことが要因である。</a:t>
          </a:r>
          <a:endParaRPr lang="ja-JP" altLang="ja-JP" sz="1400">
            <a:effectLst/>
          </a:endParaRPr>
        </a:p>
        <a:p>
          <a:r>
            <a:rPr kumimoji="1" lang="ja-JP" altLang="ja-JP" sz="1100">
              <a:solidFill>
                <a:schemeClr val="dk1"/>
              </a:solidFill>
              <a:effectLst/>
              <a:latin typeface="+mn-lt"/>
              <a:ea typeface="+mn-ea"/>
              <a:cs typeface="+mn-cs"/>
            </a:rPr>
            <a:t>　令和４年度より、本庁舎等建設事業の元金償還が開始され、今後は減少が見込まれる。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76260</xdr:rowOff>
    </xdr:from>
    <xdr:to>
      <xdr:col>81</xdr:col>
      <xdr:colOff>44450</xdr:colOff>
      <xdr:row>18</xdr:row>
      <xdr:rowOff>133713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162360"/>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133713</xdr:rowOff>
    </xdr:from>
    <xdr:to>
      <xdr:col>77</xdr:col>
      <xdr:colOff>44450</xdr:colOff>
      <xdr:row>18</xdr:row>
      <xdr:rowOff>170482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219813"/>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170482</xdr:rowOff>
    </xdr:from>
    <xdr:to>
      <xdr:col>72</xdr:col>
      <xdr:colOff>203200</xdr:colOff>
      <xdr:row>20</xdr:row>
      <xdr:rowOff>53945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256582"/>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53945</xdr:rowOff>
    </xdr:from>
    <xdr:to>
      <xdr:col>68</xdr:col>
      <xdr:colOff>152400</xdr:colOff>
      <xdr:row>20</xdr:row>
      <xdr:rowOff>102205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482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25460</xdr:rowOff>
    </xdr:from>
    <xdr:to>
      <xdr:col>81</xdr:col>
      <xdr:colOff>95250</xdr:colOff>
      <xdr:row>18</xdr:row>
      <xdr:rowOff>127060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1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168987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82913</xdr:rowOff>
    </xdr:from>
    <xdr:to>
      <xdr:col>77</xdr:col>
      <xdr:colOff>95250</xdr:colOff>
      <xdr:row>19</xdr:row>
      <xdr:rowOff>13063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1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169290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25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119682</xdr:rowOff>
    </xdr:from>
    <xdr:to>
      <xdr:col>73</xdr:col>
      <xdr:colOff>44450</xdr:colOff>
      <xdr:row>19</xdr:row>
      <xdr:rowOff>49833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05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34609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9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3145</xdr:rowOff>
    </xdr:from>
    <xdr:to>
      <xdr:col>68</xdr:col>
      <xdr:colOff>203200</xdr:colOff>
      <xdr:row>20</xdr:row>
      <xdr:rowOff>104745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4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89522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51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51405</xdr:rowOff>
    </xdr:from>
    <xdr:to>
      <xdr:col>64</xdr:col>
      <xdr:colOff>152400</xdr:colOff>
      <xdr:row>20</xdr:row>
      <xdr:rowOff>153005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137782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56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19,920
19,713
5.18
10,015,656
9,921,964
83,649
4,836,111
7,659,811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与那原町定員管理適正化計画に基づき職員数の抑制に努めており、その結果、類似団体平均をやや下回っている。今後は計画改定に伴い、職員数の増加による人件費の増が見込まれる。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36</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17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75293</xdr:rowOff>
    </xdr:from>
    <xdr:to>
      <xdr:col>19</xdr:col>
      <xdr:colOff>187325</xdr:colOff>
      <xdr:row>36</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7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35</xdr:row>
      <xdr:rowOff>75293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45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24493</xdr:rowOff>
    </xdr:from>
    <xdr:to>
      <xdr:col>15</xdr:col>
      <xdr:colOff>149225</xdr:colOff>
      <xdr:row>35</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財政健全化を踏まえた抑制に努めてきたことで、近年大きな増加はなく、数値も類似団体平均を下回っている。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14</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36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98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14</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72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90424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72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21336</xdr:rowOff>
    </xdr:from>
    <xdr:to>
      <xdr:col>69</xdr:col>
      <xdr:colOff>142875</xdr:colOff>
      <xdr:row>14</xdr:row>
      <xdr:rowOff>122936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39624</xdr:rowOff>
    </xdr:from>
    <xdr:to>
      <xdr:col>65</xdr:col>
      <xdr:colOff>53975</xdr:colOff>
      <xdr:row>14</xdr:row>
      <xdr:rowOff>141224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151401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は減少したが、引き続き類似団体内では最も高い順位となっている。要因としては、人口増加に伴う子育て関連の経費の増加や、心身障害者福祉費の介護・訓練等給付費、障害児通所支援給付費の増加が挙げられることから、要因分析とともに対策を講じ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60</xdr:row>
      <xdr:rowOff>132443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59</xdr:row>
      <xdr:rowOff>140607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622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140607</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161670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公共下水道事業会計が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年度より法適用化されたことで、補助費等への計上となったことが要因で減少した。　</a:t>
          </a:r>
          <a:endParaRPr lang="ja-JP" altLang="ja-JP" sz="1400">
            <a:effectLst/>
          </a:endParaRPr>
        </a:p>
        <a:p>
          <a:r>
            <a:rPr kumimoji="1" lang="ja-JP" altLang="ja-JP" sz="1100">
              <a:solidFill>
                <a:schemeClr val="dk1"/>
              </a:solidFill>
              <a:effectLst/>
              <a:latin typeface="+mn-lt"/>
              <a:ea typeface="+mn-ea"/>
              <a:cs typeface="+mn-cs"/>
            </a:rPr>
            <a:t>　国民健康保険特別会計操出金の増加により、やや増加傾向にあるが、今後国民健康保険税の見直し等により改善予定である。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47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54</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38100</xdr:rowOff>
    </xdr:from>
    <xdr:to>
      <xdr:col>73</xdr:col>
      <xdr:colOff>180975</xdr:colOff>
      <xdr:row>54</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9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38100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964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101600</xdr:rowOff>
    </xdr:from>
    <xdr:to>
      <xdr:col>78</xdr:col>
      <xdr:colOff>120650</xdr:colOff>
      <xdr:row>55</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158750</xdr:rowOff>
    </xdr:from>
    <xdr:to>
      <xdr:col>69</xdr:col>
      <xdr:colOff>142875</xdr:colOff>
      <xdr:row>54</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上回っている。一部事務組合における新規の公共投資事業（ごみ処理関連）や公共下水道事業会計が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年度より法適用化されたことに伴い、大きく増加している。</a:t>
          </a:r>
          <a:r>
            <a:rPr kumimoji="1" lang="ja-JP" altLang="en-US" sz="1100">
              <a:solidFill>
                <a:schemeClr val="dk1"/>
              </a:solidFill>
              <a:effectLst/>
              <a:latin typeface="+mn-lt"/>
              <a:ea typeface="+mn-ea"/>
              <a:cs typeface="+mn-cs"/>
            </a:rPr>
            <a:t>今後は下水道事業会計の資本費平準化債発行を行うことにより抑制される見込みである。</a:t>
          </a:r>
          <a:endParaRPr kumimoji="0" lang="en-US" altLang="ja-JP" sz="14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46990</xdr:rowOff>
    </xdr:from>
    <xdr:to>
      <xdr:col>82</xdr:col>
      <xdr:colOff>107950</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1919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121285</xdr:rowOff>
    </xdr:from>
    <xdr:to>
      <xdr:col>73</xdr:col>
      <xdr:colOff>180975</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9348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104140</xdr:rowOff>
    </xdr:from>
    <xdr:to>
      <xdr:col>69</xdr:col>
      <xdr:colOff>92075</xdr:colOff>
      <xdr:row>36</xdr:row>
      <xdr:rowOff>121285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0489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139717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70485</xdr:rowOff>
    </xdr:from>
    <xdr:to>
      <xdr:col>69</xdr:col>
      <xdr:colOff>142875</xdr:colOff>
      <xdr:row>37</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156862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大型の公共投資事業の計画的な実施により、類似団体平均を下回る数値となっているが、今後は新庁舎整備事業に伴う地方債の元金償還による増加が予測されるほか、それ以降も給食センター、町内小学校の建替えが控えていることから、さらなる増加が予測される。よって、後年度への影響を鑑みた公共投資事業の実施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709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131572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131572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全国、沖縄県平均と比較し、おおむね平均的な数値となっている。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30987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446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5778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754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78</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75487"/>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120588</xdr:rowOff>
    </xdr:from>
    <xdr:to>
      <xdr:col>29</xdr:col>
      <xdr:colOff>127000</xdr:colOff>
      <xdr:row>19</xdr:row>
      <xdr:rowOff>28354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4313"/>
          <a:ext cx="647700" cy="7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28354</xdr:rowOff>
    </xdr:from>
    <xdr:to>
      <xdr:col>26</xdr:col>
      <xdr:colOff>50800</xdr:colOff>
      <xdr:row>19</xdr:row>
      <xdr:rowOff>115886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3529"/>
          <a:ext cx="698500" cy="87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115886</xdr:rowOff>
    </xdr:from>
    <xdr:to>
      <xdr:col>22</xdr:col>
      <xdr:colOff>114300</xdr:colOff>
      <xdr:row>20</xdr:row>
      <xdr:rowOff>1803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1061"/>
          <a:ext cx="698500" cy="57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1803</xdr:rowOff>
    </xdr:from>
    <xdr:to>
      <xdr:col>18</xdr:col>
      <xdr:colOff>177800</xdr:colOff>
      <xdr:row>20</xdr:row>
      <xdr:rowOff>28332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78428"/>
          <a:ext cx="698500" cy="26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69788</xdr:rowOff>
    </xdr:from>
    <xdr:to>
      <xdr:col>29</xdr:col>
      <xdr:colOff>177800</xdr:colOff>
      <xdr:row>18</xdr:row>
      <xdr:rowOff>171388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3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41865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149004</xdr:rowOff>
    </xdr:from>
    <xdr:to>
      <xdr:col>26</xdr:col>
      <xdr:colOff>101600</xdr:colOff>
      <xdr:row>19</xdr:row>
      <xdr:rowOff>79154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63931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65086</xdr:rowOff>
    </xdr:from>
    <xdr:to>
      <xdr:col>22</xdr:col>
      <xdr:colOff>165100</xdr:colOff>
      <xdr:row>19</xdr:row>
      <xdr:rowOff>166686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122453</xdr:rowOff>
    </xdr:from>
    <xdr:to>
      <xdr:col>19</xdr:col>
      <xdr:colOff>38100</xdr:colOff>
      <xdr:row>20</xdr:row>
      <xdr:rowOff>52603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27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37380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148982</xdr:rowOff>
    </xdr:from>
    <xdr:to>
      <xdr:col>15</xdr:col>
      <xdr:colOff>101600</xdr:colOff>
      <xdr:row>20</xdr:row>
      <xdr:rowOff>79132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63909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184093</xdr:rowOff>
    </xdr:from>
    <xdr:to>
      <xdr:col>29</xdr:col>
      <xdr:colOff>127000</xdr:colOff>
      <xdr:row>35</xdr:row>
      <xdr:rowOff>222745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4443"/>
          <a:ext cx="647700" cy="3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168870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79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222745</xdr:rowOff>
    </xdr:from>
    <xdr:to>
      <xdr:col>26</xdr:col>
      <xdr:colOff>50800</xdr:colOff>
      <xdr:row>35</xdr:row>
      <xdr:rowOff>225641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3095"/>
          <a:ext cx="698500" cy="2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225641</xdr:rowOff>
    </xdr:from>
    <xdr:to>
      <xdr:col>22</xdr:col>
      <xdr:colOff>114300</xdr:colOff>
      <xdr:row>35</xdr:row>
      <xdr:rowOff>292583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5991"/>
          <a:ext cx="698500" cy="6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292583</xdr:rowOff>
    </xdr:from>
    <xdr:to>
      <xdr:col>18</xdr:col>
      <xdr:colOff>177800</xdr:colOff>
      <xdr:row>35</xdr:row>
      <xdr:rowOff>317100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02933"/>
          <a:ext cx="698500" cy="2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133293</xdr:rowOff>
    </xdr:from>
    <xdr:to>
      <xdr:col>29</xdr:col>
      <xdr:colOff>177800</xdr:colOff>
      <xdr:row>35</xdr:row>
      <xdr:rowOff>234893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321270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171945</xdr:rowOff>
    </xdr:from>
    <xdr:to>
      <xdr:col>26</xdr:col>
      <xdr:colOff>101600</xdr:colOff>
      <xdr:row>35</xdr:row>
      <xdr:rowOff>273545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258322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174841</xdr:rowOff>
    </xdr:from>
    <xdr:to>
      <xdr:col>22</xdr:col>
      <xdr:colOff>165100</xdr:colOff>
      <xdr:row>35</xdr:row>
      <xdr:rowOff>276441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261218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241783</xdr:rowOff>
    </xdr:from>
    <xdr:to>
      <xdr:col>19</xdr:col>
      <xdr:colOff>38100</xdr:colOff>
      <xdr:row>36</xdr:row>
      <xdr:rowOff>483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328160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266300</xdr:rowOff>
    </xdr:from>
    <xdr:to>
      <xdr:col>15</xdr:col>
      <xdr:colOff>101600</xdr:colOff>
      <xdr:row>36</xdr:row>
      <xdr:rowOff>25000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19,920
19,713
5.18
10,015,656
9,921,964
83,649
4,836,111
7,659,811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77318</xdr:rowOff>
    </xdr:from>
    <xdr:to>
      <xdr:col>24</xdr:col>
      <xdr:colOff>63500</xdr:colOff>
      <xdr:row>38</xdr:row>
      <xdr:rowOff>47485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0968"/>
          <a:ext cx="838200" cy="1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47485</xdr:rowOff>
    </xdr:from>
    <xdr:to>
      <xdr:col>19</xdr:col>
      <xdr:colOff>177800</xdr:colOff>
      <xdr:row>38</xdr:row>
      <xdr:rowOff>81611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2585"/>
          <a:ext cx="8890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81611</xdr:rowOff>
    </xdr:from>
    <xdr:to>
      <xdr:col>15</xdr:col>
      <xdr:colOff>50800</xdr:colOff>
      <xdr:row>38</xdr:row>
      <xdr:rowOff>105054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6711"/>
          <a:ext cx="889000" cy="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105054</xdr:rowOff>
    </xdr:from>
    <xdr:to>
      <xdr:col>10</xdr:col>
      <xdr:colOff>114300</xdr:colOff>
      <xdr:row>38</xdr:row>
      <xdr:rowOff>148565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0154"/>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26518</xdr:rowOff>
    </xdr:from>
    <xdr:to>
      <xdr:col>24</xdr:col>
      <xdr:colOff>114300</xdr:colOff>
      <xdr:row>37</xdr:row>
      <xdr:rowOff>128118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168135</xdr:rowOff>
    </xdr:from>
    <xdr:to>
      <xdr:col>20</xdr:col>
      <xdr:colOff>38100</xdr:colOff>
      <xdr:row>38</xdr:row>
      <xdr:rowOff>98285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89412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30811</xdr:rowOff>
    </xdr:from>
    <xdr:to>
      <xdr:col>15</xdr:col>
      <xdr:colOff>101600</xdr:colOff>
      <xdr:row>38</xdr:row>
      <xdr:rowOff>132411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123538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54254</xdr:rowOff>
    </xdr:from>
    <xdr:to>
      <xdr:col>10</xdr:col>
      <xdr:colOff>165100</xdr:colOff>
      <xdr:row>38</xdr:row>
      <xdr:rowOff>155854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146981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97765</xdr:rowOff>
    </xdr:from>
    <xdr:to>
      <xdr:col>6</xdr:col>
      <xdr:colOff>38100</xdr:colOff>
      <xdr:row>39</xdr:row>
      <xdr:rowOff>27915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19042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137844</xdr:rowOff>
    </xdr:from>
    <xdr:to>
      <xdr:col>24</xdr:col>
      <xdr:colOff>63500</xdr:colOff>
      <xdr:row>58</xdr:row>
      <xdr:rowOff>138128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81944"/>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134297</xdr:rowOff>
    </xdr:from>
    <xdr:to>
      <xdr:col>19</xdr:col>
      <xdr:colOff>177800</xdr:colOff>
      <xdr:row>58</xdr:row>
      <xdr:rowOff>137844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8397"/>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134297</xdr:rowOff>
    </xdr:from>
    <xdr:to>
      <xdr:col>15</xdr:col>
      <xdr:colOff>50800</xdr:colOff>
      <xdr:row>58</xdr:row>
      <xdr:rowOff>135134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8397"/>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134948</xdr:rowOff>
    </xdr:from>
    <xdr:to>
      <xdr:col>10</xdr:col>
      <xdr:colOff>114300</xdr:colOff>
      <xdr:row>58</xdr:row>
      <xdr:rowOff>135134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9048"/>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87328</xdr:rowOff>
    </xdr:from>
    <xdr:to>
      <xdr:col>24</xdr:col>
      <xdr:colOff>114300</xdr:colOff>
      <xdr:row>59</xdr:row>
      <xdr:rowOff>17478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2255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87044</xdr:rowOff>
    </xdr:from>
    <xdr:to>
      <xdr:col>20</xdr:col>
      <xdr:colOff>38100</xdr:colOff>
      <xdr:row>59</xdr:row>
      <xdr:rowOff>17194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8321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83497</xdr:rowOff>
    </xdr:from>
    <xdr:to>
      <xdr:col>15</xdr:col>
      <xdr:colOff>101600</xdr:colOff>
      <xdr:row>59</xdr:row>
      <xdr:rowOff>13647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84334</xdr:rowOff>
    </xdr:from>
    <xdr:to>
      <xdr:col>10</xdr:col>
      <xdr:colOff>165100</xdr:colOff>
      <xdr:row>59</xdr:row>
      <xdr:rowOff>14484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84148</xdr:rowOff>
    </xdr:from>
    <xdr:to>
      <xdr:col>6</xdr:col>
      <xdr:colOff>38100</xdr:colOff>
      <xdr:row>59</xdr:row>
      <xdr:rowOff>14298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5425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79418</xdr:rowOff>
    </xdr:from>
    <xdr:to>
      <xdr:col>24</xdr:col>
      <xdr:colOff>63500</xdr:colOff>
      <xdr:row>78</xdr:row>
      <xdr:rowOff>87122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52518"/>
          <a:ext cx="8382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79418</xdr:rowOff>
    </xdr:from>
    <xdr:to>
      <xdr:col>19</xdr:col>
      <xdr:colOff>177800</xdr:colOff>
      <xdr:row>78</xdr:row>
      <xdr:rowOff>83327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2518"/>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83327</xdr:rowOff>
    </xdr:from>
    <xdr:to>
      <xdr:col>15</xdr:col>
      <xdr:colOff>50800</xdr:colOff>
      <xdr:row>78</xdr:row>
      <xdr:rowOff>105594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6427"/>
          <a:ext cx="889000" cy="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94986</xdr:rowOff>
    </xdr:from>
    <xdr:to>
      <xdr:col>10</xdr:col>
      <xdr:colOff>114300</xdr:colOff>
      <xdr:row>78</xdr:row>
      <xdr:rowOff>105594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8086"/>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36322</xdr:rowOff>
    </xdr:from>
    <xdr:to>
      <xdr:col>24</xdr:col>
      <xdr:colOff>114300</xdr:colOff>
      <xdr:row>78</xdr:row>
      <xdr:rowOff>137922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122699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28618</xdr:rowOff>
    </xdr:from>
    <xdr:to>
      <xdr:col>20</xdr:col>
      <xdr:colOff>38100</xdr:colOff>
      <xdr:row>78</xdr:row>
      <xdr:rowOff>130218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121345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32527</xdr:rowOff>
    </xdr:from>
    <xdr:to>
      <xdr:col>15</xdr:col>
      <xdr:colOff>101600</xdr:colOff>
      <xdr:row>78</xdr:row>
      <xdr:rowOff>134127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125254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54794</xdr:rowOff>
    </xdr:from>
    <xdr:to>
      <xdr:col>10</xdr:col>
      <xdr:colOff>165100</xdr:colOff>
      <xdr:row>78</xdr:row>
      <xdr:rowOff>156394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147521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44186</xdr:rowOff>
    </xdr:from>
    <xdr:to>
      <xdr:col>6</xdr:col>
      <xdr:colOff>38100</xdr:colOff>
      <xdr:row>78</xdr:row>
      <xdr:rowOff>145786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136913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154929</xdr:rowOff>
    </xdr:from>
    <xdr:to>
      <xdr:col>24</xdr:col>
      <xdr:colOff>63500</xdr:colOff>
      <xdr:row>92</xdr:row>
      <xdr:rowOff>95689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585429"/>
          <a:ext cx="8382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74375</xdr:rowOff>
    </xdr:from>
    <xdr:to>
      <xdr:col>19</xdr:col>
      <xdr:colOff>177800</xdr:colOff>
      <xdr:row>92</xdr:row>
      <xdr:rowOff>95689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847775"/>
          <a:ext cx="889000" cy="2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158369</xdr:rowOff>
    </xdr:from>
    <xdr:to>
      <xdr:col>15</xdr:col>
      <xdr:colOff>50800</xdr:colOff>
      <xdr:row>92</xdr:row>
      <xdr:rowOff>74375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588869"/>
          <a:ext cx="889000" cy="25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158369</xdr:rowOff>
    </xdr:from>
    <xdr:to>
      <xdr:col>10</xdr:col>
      <xdr:colOff>114300</xdr:colOff>
      <xdr:row>93</xdr:row>
      <xdr:rowOff>63370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588869"/>
          <a:ext cx="889000" cy="41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104129</xdr:rowOff>
    </xdr:from>
    <xdr:to>
      <xdr:col>24</xdr:col>
      <xdr:colOff>114300</xdr:colOff>
      <xdr:row>91</xdr:row>
      <xdr:rowOff>34279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5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19056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4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44889</xdr:rowOff>
    </xdr:from>
    <xdr:to>
      <xdr:col>20</xdr:col>
      <xdr:colOff>38100</xdr:colOff>
      <xdr:row>92</xdr:row>
      <xdr:rowOff>146489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163016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9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23575</xdr:rowOff>
    </xdr:from>
    <xdr:to>
      <xdr:col>15</xdr:col>
      <xdr:colOff>101600</xdr:colOff>
      <xdr:row>92</xdr:row>
      <xdr:rowOff>125175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141702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107569</xdr:rowOff>
    </xdr:from>
    <xdr:to>
      <xdr:col>10</xdr:col>
      <xdr:colOff>165100</xdr:colOff>
      <xdr:row>91</xdr:row>
      <xdr:rowOff>37719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5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54246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31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12570</xdr:rowOff>
    </xdr:from>
    <xdr:to>
      <xdr:col>6</xdr:col>
      <xdr:colOff>38100</xdr:colOff>
      <xdr:row>93</xdr:row>
      <xdr:rowOff>114170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130697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160899</xdr:rowOff>
    </xdr:from>
    <xdr:to>
      <xdr:col>55</xdr:col>
      <xdr:colOff>0</xdr:colOff>
      <xdr:row>37</xdr:row>
      <xdr:rowOff>98106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33099"/>
          <a:ext cx="838200" cy="10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160899</xdr:rowOff>
    </xdr:from>
    <xdr:to>
      <xdr:col>50</xdr:col>
      <xdr:colOff>114300</xdr:colOff>
      <xdr:row>37</xdr:row>
      <xdr:rowOff>139307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3099"/>
          <a:ext cx="889000" cy="1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139307</xdr:rowOff>
    </xdr:from>
    <xdr:to>
      <xdr:col>45</xdr:col>
      <xdr:colOff>177800</xdr:colOff>
      <xdr:row>37</xdr:row>
      <xdr:rowOff>170272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2957"/>
          <a:ext cx="889000" cy="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168370</xdr:rowOff>
    </xdr:from>
    <xdr:to>
      <xdr:col>41</xdr:col>
      <xdr:colOff>50800</xdr:colOff>
      <xdr:row>37</xdr:row>
      <xdr:rowOff>170272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9120"/>
          <a:ext cx="889000" cy="34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47306</xdr:rowOff>
    </xdr:from>
    <xdr:to>
      <xdr:col>55</xdr:col>
      <xdr:colOff>50800</xdr:colOff>
      <xdr:row>37</xdr:row>
      <xdr:rowOff>148906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133683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110099</xdr:rowOff>
    </xdr:from>
    <xdr:to>
      <xdr:col>50</xdr:col>
      <xdr:colOff>165100</xdr:colOff>
      <xdr:row>37</xdr:row>
      <xdr:rowOff>40249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56776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88507</xdr:rowOff>
    </xdr:from>
    <xdr:to>
      <xdr:col>46</xdr:col>
      <xdr:colOff>38100</xdr:colOff>
      <xdr:row>38</xdr:row>
      <xdr:rowOff>18658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21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119471</xdr:rowOff>
    </xdr:from>
    <xdr:to>
      <xdr:col>41</xdr:col>
      <xdr:colOff>101600</xdr:colOff>
      <xdr:row>38</xdr:row>
      <xdr:rowOff>49622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31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40749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117570</xdr:rowOff>
    </xdr:from>
    <xdr:to>
      <xdr:col>36</xdr:col>
      <xdr:colOff>165100</xdr:colOff>
      <xdr:row>36</xdr:row>
      <xdr:rowOff>47720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38847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1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111244</xdr:rowOff>
    </xdr:from>
    <xdr:to>
      <xdr:col>55</xdr:col>
      <xdr:colOff>0</xdr:colOff>
      <xdr:row>57</xdr:row>
      <xdr:rowOff>169066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83894"/>
          <a:ext cx="838200" cy="5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111244</xdr:rowOff>
    </xdr:from>
    <xdr:to>
      <xdr:col>50</xdr:col>
      <xdr:colOff>114300</xdr:colOff>
      <xdr:row>58</xdr:row>
      <xdr:rowOff>57523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3894"/>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46779</xdr:rowOff>
    </xdr:from>
    <xdr:to>
      <xdr:col>45</xdr:col>
      <xdr:colOff>177800</xdr:colOff>
      <xdr:row>58</xdr:row>
      <xdr:rowOff>57523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19429"/>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44648</xdr:rowOff>
    </xdr:from>
    <xdr:to>
      <xdr:col>41</xdr:col>
      <xdr:colOff>50800</xdr:colOff>
      <xdr:row>57</xdr:row>
      <xdr:rowOff>46779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302948"/>
          <a:ext cx="889000" cy="5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118266</xdr:rowOff>
    </xdr:from>
    <xdr:to>
      <xdr:col>55</xdr:col>
      <xdr:colOff>50800</xdr:colOff>
      <xdr:row>58</xdr:row>
      <xdr:rowOff>48416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33193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0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60444</xdr:rowOff>
    </xdr:from>
    <xdr:to>
      <xdr:col>50</xdr:col>
      <xdr:colOff>165100</xdr:colOff>
      <xdr:row>57</xdr:row>
      <xdr:rowOff>162044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153171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2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6723</xdr:rowOff>
    </xdr:from>
    <xdr:to>
      <xdr:col>46</xdr:col>
      <xdr:colOff>38100</xdr:colOff>
      <xdr:row>58</xdr:row>
      <xdr:rowOff>108323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99450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167429</xdr:rowOff>
    </xdr:from>
    <xdr:to>
      <xdr:col>41</xdr:col>
      <xdr:colOff>101600</xdr:colOff>
      <xdr:row>57</xdr:row>
      <xdr:rowOff>97579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88706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165298</xdr:rowOff>
    </xdr:from>
    <xdr:to>
      <xdr:col>36</xdr:col>
      <xdr:colOff>165100</xdr:colOff>
      <xdr:row>54</xdr:row>
      <xdr:rowOff>95448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111975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2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38933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11883"/>
          <a:ext cx="1270" cy="130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157060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38933</xdr:rowOff>
    </xdr:from>
    <xdr:to>
      <xdr:col>55</xdr:col>
      <xdr:colOff>88900</xdr:colOff>
      <xdr:row>71</xdr:row>
      <xdr:rowOff>38933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11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131845</xdr:rowOff>
    </xdr:from>
    <xdr:to>
      <xdr:col>55</xdr:col>
      <xdr:colOff>0</xdr:colOff>
      <xdr:row>78</xdr:row>
      <xdr:rowOff>65112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33495"/>
          <a:ext cx="838200" cy="10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68277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89850</xdr:rowOff>
    </xdr:from>
    <xdr:to>
      <xdr:col>55</xdr:col>
      <xdr:colOff>50800</xdr:colOff>
      <xdr:row>78</xdr:row>
      <xdr:rowOff>20000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9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65112</xdr:rowOff>
    </xdr:from>
    <xdr:to>
      <xdr:col>50</xdr:col>
      <xdr:colOff>114300</xdr:colOff>
      <xdr:row>78</xdr:row>
      <xdr:rowOff>68103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38212"/>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134931</xdr:rowOff>
    </xdr:from>
    <xdr:to>
      <xdr:col>50</xdr:col>
      <xdr:colOff>165100</xdr:colOff>
      <xdr:row>78</xdr:row>
      <xdr:rowOff>65081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3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81608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1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133116</xdr:rowOff>
    </xdr:from>
    <xdr:to>
      <xdr:col>45</xdr:col>
      <xdr:colOff>177800</xdr:colOff>
      <xdr:row>78</xdr:row>
      <xdr:rowOff>68103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34766"/>
          <a:ext cx="889000" cy="10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132435</xdr:rowOff>
    </xdr:from>
    <xdr:to>
      <xdr:col>46</xdr:col>
      <xdr:colOff>38100</xdr:colOff>
      <xdr:row>78</xdr:row>
      <xdr:rowOff>62585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3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79112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123414</xdr:rowOff>
    </xdr:from>
    <xdr:to>
      <xdr:col>41</xdr:col>
      <xdr:colOff>50800</xdr:colOff>
      <xdr:row>77</xdr:row>
      <xdr:rowOff>133116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124914"/>
          <a:ext cx="889000" cy="120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94771</xdr:rowOff>
    </xdr:from>
    <xdr:to>
      <xdr:col>41</xdr:col>
      <xdr:colOff>101600</xdr:colOff>
      <xdr:row>78</xdr:row>
      <xdr:rowOff>24921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9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3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158559</xdr:rowOff>
    </xdr:from>
    <xdr:to>
      <xdr:col>36</xdr:col>
      <xdr:colOff>165100</xdr:colOff>
      <xdr:row>77</xdr:row>
      <xdr:rowOff>88709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79836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81045</xdr:rowOff>
    </xdr:from>
    <xdr:to>
      <xdr:col>55</xdr:col>
      <xdr:colOff>50800</xdr:colOff>
      <xdr:row>78</xdr:row>
      <xdr:rowOff>11195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103922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14312</xdr:rowOff>
    </xdr:from>
    <xdr:to>
      <xdr:col>50</xdr:col>
      <xdr:colOff>165100</xdr:colOff>
      <xdr:row>78</xdr:row>
      <xdr:rowOff>115912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107039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48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17303</xdr:rowOff>
    </xdr:from>
    <xdr:to>
      <xdr:col>46</xdr:col>
      <xdr:colOff>38100</xdr:colOff>
      <xdr:row>78</xdr:row>
      <xdr:rowOff>118903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110030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4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82316</xdr:rowOff>
    </xdr:from>
    <xdr:to>
      <xdr:col>41</xdr:col>
      <xdr:colOff>101600</xdr:colOff>
      <xdr:row>78</xdr:row>
      <xdr:rowOff>12466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28993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72614</xdr:rowOff>
    </xdr:from>
    <xdr:to>
      <xdr:col>36</xdr:col>
      <xdr:colOff>165100</xdr:colOff>
      <xdr:row>71</xdr:row>
      <xdr:rowOff>2764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0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19291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184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53724</xdr:rowOff>
    </xdr:from>
    <xdr:to>
      <xdr:col>55</xdr:col>
      <xdr:colOff>0</xdr:colOff>
      <xdr:row>97</xdr:row>
      <xdr:rowOff>158959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84374"/>
          <a:ext cx="838200" cy="10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53724</xdr:rowOff>
    </xdr:from>
    <xdr:to>
      <xdr:col>50</xdr:col>
      <xdr:colOff>114300</xdr:colOff>
      <xdr:row>97</xdr:row>
      <xdr:rowOff>160474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84374"/>
          <a:ext cx="889000" cy="1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92728</xdr:rowOff>
    </xdr:from>
    <xdr:to>
      <xdr:col>45</xdr:col>
      <xdr:colOff>177800</xdr:colOff>
      <xdr:row>97</xdr:row>
      <xdr:rowOff>160474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723378"/>
          <a:ext cx="889000" cy="6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92728</xdr:rowOff>
    </xdr:from>
    <xdr:to>
      <xdr:col>41</xdr:col>
      <xdr:colOff>50800</xdr:colOff>
      <xdr:row>98</xdr:row>
      <xdr:rowOff>16531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23378"/>
          <a:ext cx="889000" cy="9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108159</xdr:rowOff>
    </xdr:from>
    <xdr:to>
      <xdr:col>55</xdr:col>
      <xdr:colOff>50800</xdr:colOff>
      <xdr:row>98</xdr:row>
      <xdr:rowOff>38309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23086</xdr:rowOff>
    </xdr:from>
    <xdr:ext cx="469744"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2924</xdr:rowOff>
    </xdr:from>
    <xdr:to>
      <xdr:col>50</xdr:col>
      <xdr:colOff>165100</xdr:colOff>
      <xdr:row>97</xdr:row>
      <xdr:rowOff>104524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95651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109674</xdr:rowOff>
    </xdr:from>
    <xdr:to>
      <xdr:col>46</xdr:col>
      <xdr:colOff>38100</xdr:colOff>
      <xdr:row>98</xdr:row>
      <xdr:rowOff>39824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30951</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15428" y="168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41928</xdr:rowOff>
    </xdr:from>
    <xdr:to>
      <xdr:col>41</xdr:col>
      <xdr:colOff>101600</xdr:colOff>
      <xdr:row>97</xdr:row>
      <xdr:rowOff>143528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134655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6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137181</xdr:rowOff>
    </xdr:from>
    <xdr:to>
      <xdr:col>36</xdr:col>
      <xdr:colOff>165100</xdr:colOff>
      <xdr:row>98</xdr:row>
      <xdr:rowOff>67331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58458</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37428" y="168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41124</xdr:rowOff>
    </xdr:from>
    <xdr:to>
      <xdr:col>85</xdr:col>
      <xdr:colOff>127000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727674"/>
          <a:ext cx="8382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41124</xdr:rowOff>
    </xdr:from>
    <xdr:to>
      <xdr:col>81</xdr:col>
      <xdr:colOff>50800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72767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161774</xdr:rowOff>
    </xdr:from>
    <xdr:to>
      <xdr:col>81</xdr:col>
      <xdr:colOff>101600</xdr:colOff>
      <xdr:row>39</xdr:row>
      <xdr:rowOff>91924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83051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6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6097</xdr:rowOff>
    </xdr:from>
    <xdr:to>
      <xdr:col>85</xdr:col>
      <xdr:colOff>127000</xdr:colOff>
      <xdr:row>77</xdr:row>
      <xdr:rowOff>31600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207747"/>
          <a:ext cx="8382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31600</xdr:rowOff>
    </xdr:from>
    <xdr:to>
      <xdr:col>81</xdr:col>
      <xdr:colOff>50800</xdr:colOff>
      <xdr:row>77</xdr:row>
      <xdr:rowOff>33429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2332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33429</xdr:rowOff>
    </xdr:from>
    <xdr:to>
      <xdr:col>76</xdr:col>
      <xdr:colOff>114300</xdr:colOff>
      <xdr:row>77</xdr:row>
      <xdr:rowOff>45791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235079"/>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45791</xdr:rowOff>
    </xdr:from>
    <xdr:to>
      <xdr:col>71</xdr:col>
      <xdr:colOff>177800</xdr:colOff>
      <xdr:row>77</xdr:row>
      <xdr:rowOff>54981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4744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126747</xdr:rowOff>
    </xdr:from>
    <xdr:to>
      <xdr:col>85</xdr:col>
      <xdr:colOff>177800</xdr:colOff>
      <xdr:row>77</xdr:row>
      <xdr:rowOff>56897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1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105174</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1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152250</xdr:rowOff>
    </xdr:from>
    <xdr:to>
      <xdr:col>81</xdr:col>
      <xdr:colOff>101600</xdr:colOff>
      <xdr:row>77</xdr:row>
      <xdr:rowOff>82400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73527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2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154079</xdr:rowOff>
    </xdr:from>
    <xdr:to>
      <xdr:col>76</xdr:col>
      <xdr:colOff>165100</xdr:colOff>
      <xdr:row>77</xdr:row>
      <xdr:rowOff>84229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75356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2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166441</xdr:rowOff>
    </xdr:from>
    <xdr:to>
      <xdr:col>72</xdr:col>
      <xdr:colOff>38100</xdr:colOff>
      <xdr:row>77</xdr:row>
      <xdr:rowOff>96591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87718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4181</xdr:rowOff>
    </xdr:from>
    <xdr:to>
      <xdr:col>67</xdr:col>
      <xdr:colOff>101600</xdr:colOff>
      <xdr:row>77</xdr:row>
      <xdr:rowOff>105781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96908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151343</xdr:rowOff>
    </xdr:from>
    <xdr:to>
      <xdr:col>85</xdr:col>
      <xdr:colOff>127000</xdr:colOff>
      <xdr:row>99</xdr:row>
      <xdr:rowOff>10480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53443"/>
          <a:ext cx="8382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1946</xdr:rowOff>
    </xdr:from>
    <xdr:to>
      <xdr:col>81</xdr:col>
      <xdr:colOff>50800</xdr:colOff>
      <xdr:row>99</xdr:row>
      <xdr:rowOff>10480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7549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112168</xdr:rowOff>
    </xdr:from>
    <xdr:to>
      <xdr:col>76</xdr:col>
      <xdr:colOff>114300</xdr:colOff>
      <xdr:row>99</xdr:row>
      <xdr:rowOff>1946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14268"/>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112168</xdr:rowOff>
    </xdr:from>
    <xdr:to>
      <xdr:col>71</xdr:col>
      <xdr:colOff>177800</xdr:colOff>
      <xdr:row>99</xdr:row>
      <xdr:rowOff>27008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14268"/>
          <a:ext cx="889000" cy="8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100543</xdr:rowOff>
    </xdr:from>
    <xdr:to>
      <xdr:col>85</xdr:col>
      <xdr:colOff>177800</xdr:colOff>
      <xdr:row>99</xdr:row>
      <xdr:rowOff>30693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9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15470</xdr:rowOff>
    </xdr:from>
    <xdr:ext cx="469744"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81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131130</xdr:rowOff>
    </xdr:from>
    <xdr:to>
      <xdr:col>81</xdr:col>
      <xdr:colOff>101600</xdr:colOff>
      <xdr:row>99</xdr:row>
      <xdr:rowOff>61280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52407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70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122596</xdr:rowOff>
    </xdr:from>
    <xdr:to>
      <xdr:col>76</xdr:col>
      <xdr:colOff>165100</xdr:colOff>
      <xdr:row>99</xdr:row>
      <xdr:rowOff>52746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43873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701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61368</xdr:rowOff>
    </xdr:from>
    <xdr:to>
      <xdr:col>72</xdr:col>
      <xdr:colOff>38100</xdr:colOff>
      <xdr:row>98</xdr:row>
      <xdr:rowOff>162968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154095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147658</xdr:rowOff>
    </xdr:from>
    <xdr:to>
      <xdr:col>67</xdr:col>
      <xdr:colOff>101600</xdr:colOff>
      <xdr:row>99</xdr:row>
      <xdr:rowOff>77808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9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68935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70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96821</xdr:rowOff>
    </xdr:from>
    <xdr:to>
      <xdr:col>116</xdr:col>
      <xdr:colOff>63500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78337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46021</xdr:rowOff>
    </xdr:from>
    <xdr:to>
      <xdr:col>116</xdr:col>
      <xdr:colOff>114300</xdr:colOff>
      <xdr:row>39</xdr:row>
      <xdr:rowOff>147621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7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132398</xdr:rowOff>
    </xdr:from>
    <xdr:ext cx="378565"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4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23685</xdr:rowOff>
    </xdr:from>
    <xdr:to>
      <xdr:col>116</xdr:col>
      <xdr:colOff>63500</xdr:colOff>
      <xdr:row>58</xdr:row>
      <xdr:rowOff>23971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67785"/>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23685</xdr:rowOff>
    </xdr:from>
    <xdr:to>
      <xdr:col>111</xdr:col>
      <xdr:colOff>177800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9677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23971</xdr:rowOff>
    </xdr:from>
    <xdr:to>
      <xdr:col>107</xdr:col>
      <xdr:colOff>50800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96807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22257</xdr:rowOff>
    </xdr:from>
    <xdr:to>
      <xdr:col>102</xdr:col>
      <xdr:colOff>114300</xdr:colOff>
      <xdr:row>58</xdr:row>
      <xdr:rowOff>23971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96635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144621</xdr:rowOff>
    </xdr:from>
    <xdr:to>
      <xdr:col>116</xdr:col>
      <xdr:colOff>114300</xdr:colOff>
      <xdr:row>58</xdr:row>
      <xdr:rowOff>74771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59548</xdr:rowOff>
    </xdr:from>
    <xdr:ext cx="313932"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832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144335</xdr:rowOff>
    </xdr:from>
    <xdr:to>
      <xdr:col>112</xdr:col>
      <xdr:colOff>38100</xdr:colOff>
      <xdr:row>58</xdr:row>
      <xdr:rowOff>74485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65612</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66333" y="1000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144621</xdr:rowOff>
    </xdr:from>
    <xdr:to>
      <xdr:col>102</xdr:col>
      <xdr:colOff>165100</xdr:colOff>
      <xdr:row>58</xdr:row>
      <xdr:rowOff>74771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65898</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88333" y="1000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142907</xdr:rowOff>
    </xdr:from>
    <xdr:to>
      <xdr:col>98</xdr:col>
      <xdr:colOff>38100</xdr:colOff>
      <xdr:row>58</xdr:row>
      <xdr:rowOff>73057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64184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99333" y="10008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49518</xdr:rowOff>
    </xdr:from>
    <xdr:to>
      <xdr:col>116</xdr:col>
      <xdr:colOff>63500</xdr:colOff>
      <xdr:row>76</xdr:row>
      <xdr:rowOff>149735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3079718"/>
          <a:ext cx="838200" cy="10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49518</xdr:rowOff>
    </xdr:from>
    <xdr:to>
      <xdr:col>111</xdr:col>
      <xdr:colOff>177800</xdr:colOff>
      <xdr:row>77</xdr:row>
      <xdr:rowOff>13719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3079718"/>
          <a:ext cx="889000" cy="1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13719</xdr:rowOff>
    </xdr:from>
    <xdr:to>
      <xdr:col>107</xdr:col>
      <xdr:colOff>50800</xdr:colOff>
      <xdr:row>77</xdr:row>
      <xdr:rowOff>88562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3215369"/>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35161</xdr:rowOff>
    </xdr:from>
    <xdr:to>
      <xdr:col>102</xdr:col>
      <xdr:colOff>114300</xdr:colOff>
      <xdr:row>77</xdr:row>
      <xdr:rowOff>88562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3065361"/>
          <a:ext cx="889000" cy="2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98935</xdr:rowOff>
    </xdr:from>
    <xdr:to>
      <xdr:col>116</xdr:col>
      <xdr:colOff>114300</xdr:colOff>
      <xdr:row>77</xdr:row>
      <xdr:rowOff>29085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1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13862</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0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170168</xdr:rowOff>
    </xdr:from>
    <xdr:to>
      <xdr:col>112</xdr:col>
      <xdr:colOff>38100</xdr:colOff>
      <xdr:row>76</xdr:row>
      <xdr:rowOff>100318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91445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134369</xdr:rowOff>
    </xdr:from>
    <xdr:to>
      <xdr:col>107</xdr:col>
      <xdr:colOff>101600</xdr:colOff>
      <xdr:row>77</xdr:row>
      <xdr:rowOff>64519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31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55646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5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37762</xdr:rowOff>
    </xdr:from>
    <xdr:to>
      <xdr:col>102</xdr:col>
      <xdr:colOff>165100</xdr:colOff>
      <xdr:row>77</xdr:row>
      <xdr:rowOff>139362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323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130489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3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155811</xdr:rowOff>
    </xdr:from>
    <xdr:to>
      <xdr:col>98</xdr:col>
      <xdr:colOff>38100</xdr:colOff>
      <xdr:row>76</xdr:row>
      <xdr:rowOff>85961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30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77088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本町は５１８ヘクタールの町域に人口約２万人が居住しており、歴史的に古くから交通の要衝であったこともあり、コンパクトシティとしての特徴をもつ。</a:t>
          </a:r>
          <a:endParaRPr lang="ja-JP" altLang="ja-JP" sz="1400">
            <a:effectLst/>
          </a:endParaRPr>
        </a:p>
        <a:p>
          <a:r>
            <a:rPr kumimoji="1" lang="ja-JP" altLang="ja-JP" sz="1100">
              <a:solidFill>
                <a:schemeClr val="dk1"/>
              </a:solidFill>
              <a:effectLst/>
              <a:latin typeface="+mn-lt"/>
              <a:ea typeface="+mn-ea"/>
              <a:cs typeface="+mn-cs"/>
            </a:rPr>
            <a:t>　住民一人当たりのコストでみた場合、人件費は類似団体平均より低く、比較的少ないコストに抑えることができている。</a:t>
          </a:r>
          <a:endParaRPr lang="ja-JP" altLang="ja-JP" sz="1400">
            <a:effectLst/>
          </a:endParaRPr>
        </a:p>
        <a:p>
          <a:r>
            <a:rPr kumimoji="1" lang="ja-JP" altLang="ja-JP" sz="1100">
              <a:solidFill>
                <a:schemeClr val="dk1"/>
              </a:solidFill>
              <a:effectLst/>
              <a:latin typeface="+mn-lt"/>
              <a:ea typeface="+mn-ea"/>
              <a:cs typeface="+mn-cs"/>
            </a:rPr>
            <a:t>　義務的経費の中では、公債費が類似団体平均より低いが、新庁舎建設事業の元金償還開始に伴い今後は増加が見込まれる。</a:t>
          </a:r>
          <a:endParaRPr lang="ja-JP" altLang="ja-JP" sz="1400">
            <a:effectLst/>
          </a:endParaRPr>
        </a:p>
        <a:p>
          <a:r>
            <a:rPr kumimoji="1" lang="ja-JP" altLang="ja-JP" sz="1100">
              <a:solidFill>
                <a:schemeClr val="dk1"/>
              </a:solidFill>
              <a:effectLst/>
              <a:latin typeface="+mn-lt"/>
              <a:ea typeface="+mn-ea"/>
              <a:cs typeface="+mn-cs"/>
            </a:rPr>
            <a:t>　扶助費は子育て世帯の割合が多いため類似団体平均より高いが、沖縄県の平均を下回る。</a:t>
          </a:r>
          <a:endParaRPr lang="ja-JP" altLang="ja-JP" sz="1400">
            <a:effectLst/>
          </a:endParaRPr>
        </a:p>
        <a:p>
          <a:r>
            <a:rPr kumimoji="1" lang="ja-JP" altLang="ja-JP" sz="1100">
              <a:solidFill>
                <a:schemeClr val="dk1"/>
              </a:solidFill>
              <a:effectLst/>
              <a:latin typeface="+mn-lt"/>
              <a:ea typeface="+mn-ea"/>
              <a:cs typeface="+mn-cs"/>
            </a:rPr>
            <a:t>　維持補修費は、町域がコンパクトで公共施設が比較的少ないため、類似団体平均より低くなっている。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19,920
19,713
5.18
10,015,656
9,921,964
83,649
4,836,111
7,659,811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23343</xdr:rowOff>
    </xdr:from>
    <xdr:to>
      <xdr:col>24</xdr:col>
      <xdr:colOff>63500</xdr:colOff>
      <xdr:row>35</xdr:row>
      <xdr:rowOff>34087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4093"/>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23343</xdr:rowOff>
    </xdr:from>
    <xdr:to>
      <xdr:col>19</xdr:col>
      <xdr:colOff>177800</xdr:colOff>
      <xdr:row>35</xdr:row>
      <xdr:rowOff>52603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24093"/>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43002</xdr:rowOff>
    </xdr:from>
    <xdr:to>
      <xdr:col>15</xdr:col>
      <xdr:colOff>50800</xdr:colOff>
      <xdr:row>35</xdr:row>
      <xdr:rowOff>52603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4375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43002</xdr:rowOff>
    </xdr:from>
    <xdr:to>
      <xdr:col>10</xdr:col>
      <xdr:colOff>114300</xdr:colOff>
      <xdr:row>35</xdr:row>
      <xdr:rowOff>92837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3752"/>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154737</xdr:rowOff>
    </xdr:from>
    <xdr:to>
      <xdr:col>24</xdr:col>
      <xdr:colOff>114300</xdr:colOff>
      <xdr:row>35</xdr:row>
      <xdr:rowOff>84887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133164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143993</xdr:rowOff>
    </xdr:from>
    <xdr:to>
      <xdr:col>20</xdr:col>
      <xdr:colOff>38100</xdr:colOff>
      <xdr:row>35</xdr:row>
      <xdr:rowOff>74143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65270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xdr:rowOff>
    </xdr:from>
    <xdr:to>
      <xdr:col>15</xdr:col>
      <xdr:colOff>101600</xdr:colOff>
      <xdr:row>35</xdr:row>
      <xdr:rowOff>103403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163652</xdr:rowOff>
    </xdr:from>
    <xdr:to>
      <xdr:col>10</xdr:col>
      <xdr:colOff>165100</xdr:colOff>
      <xdr:row>35</xdr:row>
      <xdr:rowOff>93802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84929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8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42037</xdr:rowOff>
    </xdr:from>
    <xdr:to>
      <xdr:col>6</xdr:col>
      <xdr:colOff>38100</xdr:colOff>
      <xdr:row>35</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134764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143979</xdr:rowOff>
    </xdr:from>
    <xdr:to>
      <xdr:col>24</xdr:col>
      <xdr:colOff>63500</xdr:colOff>
      <xdr:row>57</xdr:row>
      <xdr:rowOff>165307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6629"/>
          <a:ext cx="8382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165307</xdr:rowOff>
    </xdr:from>
    <xdr:to>
      <xdr:col>19</xdr:col>
      <xdr:colOff>177800</xdr:colOff>
      <xdr:row>58</xdr:row>
      <xdr:rowOff>25026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37957"/>
          <a:ext cx="8890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120772</xdr:rowOff>
    </xdr:from>
    <xdr:to>
      <xdr:col>15</xdr:col>
      <xdr:colOff>50800</xdr:colOff>
      <xdr:row>58</xdr:row>
      <xdr:rowOff>25026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93422"/>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171068</xdr:rowOff>
    </xdr:from>
    <xdr:to>
      <xdr:col>10</xdr:col>
      <xdr:colOff>114300</xdr:colOff>
      <xdr:row>57</xdr:row>
      <xdr:rowOff>120772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86468"/>
          <a:ext cx="889000" cy="80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93179</xdr:rowOff>
    </xdr:from>
    <xdr:to>
      <xdr:col>24</xdr:col>
      <xdr:colOff>114300</xdr:colOff>
      <xdr:row>58</xdr:row>
      <xdr:rowOff>23329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8106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114507</xdr:rowOff>
    </xdr:from>
    <xdr:to>
      <xdr:col>20</xdr:col>
      <xdr:colOff>38100</xdr:colOff>
      <xdr:row>58</xdr:row>
      <xdr:rowOff>44657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35784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145676</xdr:rowOff>
    </xdr:from>
    <xdr:to>
      <xdr:col>15</xdr:col>
      <xdr:colOff>101600</xdr:colOff>
      <xdr:row>58</xdr:row>
      <xdr:rowOff>75826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69972</xdr:rowOff>
    </xdr:from>
    <xdr:to>
      <xdr:col>10</xdr:col>
      <xdr:colOff>165100</xdr:colOff>
      <xdr:row>58</xdr:row>
      <xdr:rowOff>122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162699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3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120268</xdr:rowOff>
    </xdr:from>
    <xdr:to>
      <xdr:col>6</xdr:col>
      <xdr:colOff>38100</xdr:colOff>
      <xdr:row>53</xdr:row>
      <xdr:rowOff>50418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66945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1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157336</xdr:rowOff>
    </xdr:from>
    <xdr:to>
      <xdr:col>24</xdr:col>
      <xdr:colOff>63500</xdr:colOff>
      <xdr:row>76</xdr:row>
      <xdr:rowOff>6486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6086"/>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6486</xdr:rowOff>
    </xdr:from>
    <xdr:to>
      <xdr:col>19</xdr:col>
      <xdr:colOff>177800</xdr:colOff>
      <xdr:row>76</xdr:row>
      <xdr:rowOff>133398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6686"/>
          <a:ext cx="889000" cy="1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32358</xdr:rowOff>
    </xdr:from>
    <xdr:to>
      <xdr:col>15</xdr:col>
      <xdr:colOff>50800</xdr:colOff>
      <xdr:row>76</xdr:row>
      <xdr:rowOff>133398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62558"/>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32358</xdr:rowOff>
    </xdr:from>
    <xdr:to>
      <xdr:col>10</xdr:col>
      <xdr:colOff>114300</xdr:colOff>
      <xdr:row>77</xdr:row>
      <xdr:rowOff>67452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2558"/>
          <a:ext cx="889000" cy="20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106536</xdr:rowOff>
    </xdr:from>
    <xdr:to>
      <xdr:col>24</xdr:col>
      <xdr:colOff>114300</xdr:colOff>
      <xdr:row>76</xdr:row>
      <xdr:rowOff>36686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129413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127137</xdr:rowOff>
    </xdr:from>
    <xdr:to>
      <xdr:col>20</xdr:col>
      <xdr:colOff>38100</xdr:colOff>
      <xdr:row>76</xdr:row>
      <xdr:rowOff>57286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58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73814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82598</xdr:rowOff>
    </xdr:from>
    <xdr:to>
      <xdr:col>15</xdr:col>
      <xdr:colOff>101600</xdr:colOff>
      <xdr:row>77</xdr:row>
      <xdr:rowOff>12748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29275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153008</xdr:rowOff>
    </xdr:from>
    <xdr:to>
      <xdr:col>10</xdr:col>
      <xdr:colOff>165100</xdr:colOff>
      <xdr:row>76</xdr:row>
      <xdr:rowOff>83158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99684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16652</xdr:rowOff>
    </xdr:from>
    <xdr:to>
      <xdr:col>6</xdr:col>
      <xdr:colOff>38100</xdr:colOff>
      <xdr:row>77</xdr:row>
      <xdr:rowOff>118252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5770</xdr:rowOff>
    </xdr:from>
    <xdr:to>
      <xdr:col>24</xdr:col>
      <xdr:colOff>63500</xdr:colOff>
      <xdr:row>99</xdr:row>
      <xdr:rowOff>9968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79320"/>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5770</xdr:rowOff>
    </xdr:from>
    <xdr:to>
      <xdr:col>19</xdr:col>
      <xdr:colOff>177800</xdr:colOff>
      <xdr:row>99</xdr:row>
      <xdr:rowOff>7379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79320"/>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2918</xdr:rowOff>
    </xdr:from>
    <xdr:to>
      <xdr:col>15</xdr:col>
      <xdr:colOff>50800</xdr:colOff>
      <xdr:row>99</xdr:row>
      <xdr:rowOff>7379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76468"/>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2918</xdr:rowOff>
    </xdr:from>
    <xdr:to>
      <xdr:col>10</xdr:col>
      <xdr:colOff>114300</xdr:colOff>
      <xdr:row>99</xdr:row>
      <xdr:rowOff>11291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6468"/>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130618</xdr:rowOff>
    </xdr:from>
    <xdr:to>
      <xdr:col>24</xdr:col>
      <xdr:colOff>114300</xdr:colOff>
      <xdr:row>99</xdr:row>
      <xdr:rowOff>60768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126420</xdr:rowOff>
    </xdr:from>
    <xdr:to>
      <xdr:col>20</xdr:col>
      <xdr:colOff>38100</xdr:colOff>
      <xdr:row>99</xdr:row>
      <xdr:rowOff>56570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128029</xdr:rowOff>
    </xdr:from>
    <xdr:to>
      <xdr:col>15</xdr:col>
      <xdr:colOff>101600</xdr:colOff>
      <xdr:row>99</xdr:row>
      <xdr:rowOff>58179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49306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123568</xdr:rowOff>
    </xdr:from>
    <xdr:to>
      <xdr:col>10</xdr:col>
      <xdr:colOff>165100</xdr:colOff>
      <xdr:row>99</xdr:row>
      <xdr:rowOff>53718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131941</xdr:rowOff>
    </xdr:from>
    <xdr:to>
      <xdr:col>6</xdr:col>
      <xdr:colOff>38100</xdr:colOff>
      <xdr:row>99</xdr:row>
      <xdr:rowOff>62091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53218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14340</xdr:rowOff>
    </xdr:from>
    <xdr:to>
      <xdr:col>55</xdr:col>
      <xdr:colOff>0</xdr:colOff>
      <xdr:row>59</xdr:row>
      <xdr:rowOff>80917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29890"/>
          <a:ext cx="838200" cy="6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14340</xdr:rowOff>
    </xdr:from>
    <xdr:to>
      <xdr:col>50</xdr:col>
      <xdr:colOff>114300</xdr:colOff>
      <xdr:row>59</xdr:row>
      <xdr:rowOff>73265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9890"/>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73265</xdr:rowOff>
    </xdr:from>
    <xdr:to>
      <xdr:col>45</xdr:col>
      <xdr:colOff>177800</xdr:colOff>
      <xdr:row>59</xdr:row>
      <xdr:rowOff>75387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8881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75387</xdr:rowOff>
    </xdr:from>
    <xdr:to>
      <xdr:col>41</xdr:col>
      <xdr:colOff>50800</xdr:colOff>
      <xdr:row>59</xdr:row>
      <xdr:rowOff>78740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9093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30117</xdr:rowOff>
    </xdr:from>
    <xdr:to>
      <xdr:col>55</xdr:col>
      <xdr:colOff>50800</xdr:colOff>
      <xdr:row>59</xdr:row>
      <xdr:rowOff>131717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116494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134990</xdr:rowOff>
    </xdr:from>
    <xdr:to>
      <xdr:col>50</xdr:col>
      <xdr:colOff>165100</xdr:colOff>
      <xdr:row>59</xdr:row>
      <xdr:rowOff>65140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56267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7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22465</xdr:rowOff>
    </xdr:from>
    <xdr:to>
      <xdr:col>46</xdr:col>
      <xdr:colOff>38100</xdr:colOff>
      <xdr:row>59</xdr:row>
      <xdr:rowOff>124065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115192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3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24587</xdr:rowOff>
    </xdr:from>
    <xdr:to>
      <xdr:col>41</xdr:col>
      <xdr:colOff>101600</xdr:colOff>
      <xdr:row>59</xdr:row>
      <xdr:rowOff>126187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117314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27940</xdr:rowOff>
    </xdr:from>
    <xdr:to>
      <xdr:col>36</xdr:col>
      <xdr:colOff>165100</xdr:colOff>
      <xdr:row>59</xdr:row>
      <xdr:rowOff>129540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120667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147391</xdr:rowOff>
    </xdr:from>
    <xdr:to>
      <xdr:col>55</xdr:col>
      <xdr:colOff>0</xdr:colOff>
      <xdr:row>78</xdr:row>
      <xdr:rowOff>161874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0491"/>
          <a:ext cx="8382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75791</xdr:rowOff>
    </xdr:from>
    <xdr:to>
      <xdr:col>50</xdr:col>
      <xdr:colOff>114300</xdr:colOff>
      <xdr:row>78</xdr:row>
      <xdr:rowOff>161874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8891"/>
          <a:ext cx="889000" cy="8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75791</xdr:rowOff>
    </xdr:from>
    <xdr:to>
      <xdr:col>45</xdr:col>
      <xdr:colOff>177800</xdr:colOff>
      <xdr:row>78</xdr:row>
      <xdr:rowOff>160634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8891"/>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69569</xdr:rowOff>
    </xdr:from>
    <xdr:to>
      <xdr:col>41</xdr:col>
      <xdr:colOff>50800</xdr:colOff>
      <xdr:row>78</xdr:row>
      <xdr:rowOff>160634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2669"/>
          <a:ext cx="889000" cy="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96591</xdr:rowOff>
    </xdr:from>
    <xdr:to>
      <xdr:col>55</xdr:col>
      <xdr:colOff>50800</xdr:colOff>
      <xdr:row>79</xdr:row>
      <xdr:rowOff>26741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11518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111074</xdr:rowOff>
    </xdr:from>
    <xdr:to>
      <xdr:col>50</xdr:col>
      <xdr:colOff>165100</xdr:colOff>
      <xdr:row>79</xdr:row>
      <xdr:rowOff>41224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32351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24991</xdr:rowOff>
    </xdr:from>
    <xdr:to>
      <xdr:col>46</xdr:col>
      <xdr:colOff>38100</xdr:colOff>
      <xdr:row>78</xdr:row>
      <xdr:rowOff>126591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117718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109834</xdr:rowOff>
    </xdr:from>
    <xdr:to>
      <xdr:col>41</xdr:col>
      <xdr:colOff>101600</xdr:colOff>
      <xdr:row>79</xdr:row>
      <xdr:rowOff>39984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31111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18769</xdr:rowOff>
    </xdr:from>
    <xdr:to>
      <xdr:col>36</xdr:col>
      <xdr:colOff>165100</xdr:colOff>
      <xdr:row>78</xdr:row>
      <xdr:rowOff>120369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111496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126724</xdr:rowOff>
    </xdr:from>
    <xdr:to>
      <xdr:col>55</xdr:col>
      <xdr:colOff>0</xdr:colOff>
      <xdr:row>96</xdr:row>
      <xdr:rowOff>165086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85924"/>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126724</xdr:rowOff>
    </xdr:from>
    <xdr:to>
      <xdr:col>50</xdr:col>
      <xdr:colOff>114300</xdr:colOff>
      <xdr:row>97</xdr:row>
      <xdr:rowOff>113967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85924"/>
          <a:ext cx="889000" cy="1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113967</xdr:rowOff>
    </xdr:from>
    <xdr:to>
      <xdr:col>45</xdr:col>
      <xdr:colOff>177800</xdr:colOff>
      <xdr:row>97</xdr:row>
      <xdr:rowOff>145709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44617"/>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145709</xdr:rowOff>
    </xdr:from>
    <xdr:to>
      <xdr:col>41</xdr:col>
      <xdr:colOff>50800</xdr:colOff>
      <xdr:row>97</xdr:row>
      <xdr:rowOff>160786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76359"/>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114286</xdr:rowOff>
    </xdr:from>
    <xdr:to>
      <xdr:col>55</xdr:col>
      <xdr:colOff>50800</xdr:colOff>
      <xdr:row>97</xdr:row>
      <xdr:rowOff>44436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92713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5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75924</xdr:rowOff>
    </xdr:from>
    <xdr:to>
      <xdr:col>50</xdr:col>
      <xdr:colOff>165100</xdr:colOff>
      <xdr:row>97</xdr:row>
      <xdr:rowOff>6074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168651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2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63167</xdr:rowOff>
    </xdr:from>
    <xdr:to>
      <xdr:col>46</xdr:col>
      <xdr:colOff>38100</xdr:colOff>
      <xdr:row>97</xdr:row>
      <xdr:rowOff>164767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155894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94909</xdr:rowOff>
    </xdr:from>
    <xdr:to>
      <xdr:col>41</xdr:col>
      <xdr:colOff>101600</xdr:colOff>
      <xdr:row>98</xdr:row>
      <xdr:rowOff>25059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109986</xdr:rowOff>
    </xdr:from>
    <xdr:to>
      <xdr:col>36</xdr:col>
      <xdr:colOff>165100</xdr:colOff>
      <xdr:row>98</xdr:row>
      <xdr:rowOff>40136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31263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3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17187</xdr:rowOff>
    </xdr:from>
    <xdr:to>
      <xdr:col>85</xdr:col>
      <xdr:colOff>127000</xdr:colOff>
      <xdr:row>38</xdr:row>
      <xdr:rowOff>25481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32287"/>
          <a:ext cx="8382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17187</xdr:rowOff>
    </xdr:from>
    <xdr:to>
      <xdr:col>81</xdr:col>
      <xdr:colOff>50800</xdr:colOff>
      <xdr:row>38</xdr:row>
      <xdr:rowOff>32569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3228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32569</xdr:rowOff>
    </xdr:from>
    <xdr:to>
      <xdr:col>76</xdr:col>
      <xdr:colOff>114300</xdr:colOff>
      <xdr:row>38</xdr:row>
      <xdr:rowOff>35622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47669"/>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35622</xdr:rowOff>
    </xdr:from>
    <xdr:to>
      <xdr:col>71</xdr:col>
      <xdr:colOff>177800</xdr:colOff>
      <xdr:row>38</xdr:row>
      <xdr:rowOff>48423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0722"/>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146132</xdr:rowOff>
    </xdr:from>
    <xdr:to>
      <xdr:col>85</xdr:col>
      <xdr:colOff>177800</xdr:colOff>
      <xdr:row>38</xdr:row>
      <xdr:rowOff>76282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137837</xdr:rowOff>
    </xdr:from>
    <xdr:to>
      <xdr:col>81</xdr:col>
      <xdr:colOff>101600</xdr:colOff>
      <xdr:row>38</xdr:row>
      <xdr:rowOff>67987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59114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153218</xdr:rowOff>
    </xdr:from>
    <xdr:to>
      <xdr:col>76</xdr:col>
      <xdr:colOff>165100</xdr:colOff>
      <xdr:row>38</xdr:row>
      <xdr:rowOff>83369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6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74496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156272</xdr:rowOff>
    </xdr:from>
    <xdr:to>
      <xdr:col>72</xdr:col>
      <xdr:colOff>38100</xdr:colOff>
      <xdr:row>38</xdr:row>
      <xdr:rowOff>86422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77549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169073</xdr:rowOff>
    </xdr:from>
    <xdr:to>
      <xdr:col>67</xdr:col>
      <xdr:colOff>101600</xdr:colOff>
      <xdr:row>38</xdr:row>
      <xdr:rowOff>99223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90350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0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154025</xdr:rowOff>
    </xdr:from>
    <xdr:to>
      <xdr:col>85</xdr:col>
      <xdr:colOff>127000</xdr:colOff>
      <xdr:row>58</xdr:row>
      <xdr:rowOff>16952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26675"/>
          <a:ext cx="838200" cy="3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154025</xdr:rowOff>
    </xdr:from>
    <xdr:to>
      <xdr:col>81</xdr:col>
      <xdr:colOff>50800</xdr:colOff>
      <xdr:row>58</xdr:row>
      <xdr:rowOff>85859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26675"/>
          <a:ext cx="889000" cy="1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90061</xdr:rowOff>
    </xdr:from>
    <xdr:to>
      <xdr:col>76</xdr:col>
      <xdr:colOff>114300</xdr:colOff>
      <xdr:row>58</xdr:row>
      <xdr:rowOff>85859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62711"/>
          <a:ext cx="889000" cy="16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16136</xdr:rowOff>
    </xdr:from>
    <xdr:to>
      <xdr:col>71</xdr:col>
      <xdr:colOff>177800</xdr:colOff>
      <xdr:row>57</xdr:row>
      <xdr:rowOff>90061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88786"/>
          <a:ext cx="889000" cy="7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137602</xdr:rowOff>
    </xdr:from>
    <xdr:to>
      <xdr:col>85</xdr:col>
      <xdr:colOff>177800</xdr:colOff>
      <xdr:row>58</xdr:row>
      <xdr:rowOff>67752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116029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103225</xdr:rowOff>
    </xdr:from>
    <xdr:to>
      <xdr:col>81</xdr:col>
      <xdr:colOff>101600</xdr:colOff>
      <xdr:row>58</xdr:row>
      <xdr:rowOff>33375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24502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35059</xdr:rowOff>
    </xdr:from>
    <xdr:to>
      <xdr:col>76</xdr:col>
      <xdr:colOff>165100</xdr:colOff>
      <xdr:row>58</xdr:row>
      <xdr:rowOff>136659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127786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39261</xdr:rowOff>
    </xdr:from>
    <xdr:to>
      <xdr:col>72</xdr:col>
      <xdr:colOff>38100</xdr:colOff>
      <xdr:row>57</xdr:row>
      <xdr:rowOff>140861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131988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0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136786</xdr:rowOff>
    </xdr:from>
    <xdr:to>
      <xdr:col>67</xdr:col>
      <xdr:colOff>101600</xdr:colOff>
      <xdr:row>57</xdr:row>
      <xdr:rowOff>66936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58063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41125</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5675"/>
          <a:ext cx="8382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41125</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5675"/>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161775</xdr:rowOff>
    </xdr:from>
    <xdr:to>
      <xdr:col>81</xdr:col>
      <xdr:colOff>101600</xdr:colOff>
      <xdr:row>79</xdr:row>
      <xdr:rowOff>91925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83052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6097</xdr:rowOff>
    </xdr:from>
    <xdr:to>
      <xdr:col>85</xdr:col>
      <xdr:colOff>127000</xdr:colOff>
      <xdr:row>97</xdr:row>
      <xdr:rowOff>31600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36747"/>
          <a:ext cx="8382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31600</xdr:rowOff>
    </xdr:from>
    <xdr:to>
      <xdr:col>81</xdr:col>
      <xdr:colOff>50800</xdr:colOff>
      <xdr:row>97</xdr:row>
      <xdr:rowOff>33429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622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33429</xdr:rowOff>
    </xdr:from>
    <xdr:to>
      <xdr:col>76</xdr:col>
      <xdr:colOff>114300</xdr:colOff>
      <xdr:row>97</xdr:row>
      <xdr:rowOff>45791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64079"/>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45791</xdr:rowOff>
    </xdr:from>
    <xdr:to>
      <xdr:col>71</xdr:col>
      <xdr:colOff>177800</xdr:colOff>
      <xdr:row>97</xdr:row>
      <xdr:rowOff>54981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7644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126747</xdr:rowOff>
    </xdr:from>
    <xdr:to>
      <xdr:col>85</xdr:col>
      <xdr:colOff>177800</xdr:colOff>
      <xdr:row>97</xdr:row>
      <xdr:rowOff>56897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105174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6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152250</xdr:rowOff>
    </xdr:from>
    <xdr:to>
      <xdr:col>81</xdr:col>
      <xdr:colOff>101600</xdr:colOff>
      <xdr:row>97</xdr:row>
      <xdr:rowOff>82400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73527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154079</xdr:rowOff>
    </xdr:from>
    <xdr:to>
      <xdr:col>76</xdr:col>
      <xdr:colOff>165100</xdr:colOff>
      <xdr:row>97</xdr:row>
      <xdr:rowOff>84229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75356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166441</xdr:rowOff>
    </xdr:from>
    <xdr:to>
      <xdr:col>72</xdr:col>
      <xdr:colOff>38100</xdr:colOff>
      <xdr:row>97</xdr:row>
      <xdr:rowOff>96591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4181</xdr:rowOff>
    </xdr:from>
    <xdr:to>
      <xdr:col>67</xdr:col>
      <xdr:colOff>101600</xdr:colOff>
      <xdr:row>97</xdr:row>
      <xdr:rowOff>105781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96908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2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では、民生費が、人口増加に伴う子育て関連の経費や、心身障害者福祉費の介護・訓練等給付費、障害児通所支援給付費などで占める社会福祉費と児童福祉費の増加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その他経費については、概ね類似団体平均を下回っている。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は３年連続のマイナスとなっている。</a:t>
          </a:r>
          <a:r>
            <a:rPr kumimoji="1" lang="ja-JP" altLang="ja-JP" sz="1100">
              <a:solidFill>
                <a:schemeClr val="dk1"/>
              </a:solidFill>
              <a:effectLst/>
              <a:latin typeface="+mn-lt"/>
              <a:ea typeface="+mn-ea"/>
              <a:cs typeface="+mn-cs"/>
            </a:rPr>
            <a:t>要因としては、物価高騰による物件費の増や職員の増等による人件費の増加があげられる。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前年度に引き続き、水道事業会計、一般会計、公共下水道事業会計、国民健康保険特別会計、後期高齢者医療特別会計の５会計の全てで黒字となっている。</a:t>
          </a:r>
          <a:endParaRPr lang="ja-JP" altLang="ja-JP" sz="1400">
            <a:effectLst/>
          </a:endParaRPr>
        </a:p>
        <a:p>
          <a:r>
            <a:rPr kumimoji="1" lang="ja-JP" altLang="ja-JP" sz="1100">
              <a:solidFill>
                <a:schemeClr val="dk1"/>
              </a:solidFill>
              <a:effectLst/>
              <a:latin typeface="+mn-lt"/>
              <a:ea typeface="+mn-ea"/>
              <a:cs typeface="+mn-cs"/>
            </a:rPr>
            <a:t>　国民健康保健特別会計への一般会計繰出金は増加傾向にあるため、今後国民健康保険税の改定が検討される。</a:t>
          </a:r>
          <a:endParaRPr lang="ja-JP" altLang="ja-JP" sz="1400">
            <a:effectLst/>
          </a:endParaRPr>
        </a:p>
        <a:p>
          <a:r>
            <a:rPr kumimoji="1" lang="ja-JP" altLang="ja-JP" sz="1100">
              <a:solidFill>
                <a:schemeClr val="dk1"/>
              </a:solidFill>
              <a:effectLst/>
              <a:latin typeface="+mn-lt"/>
              <a:ea typeface="+mn-ea"/>
              <a:cs typeface="+mn-cs"/>
            </a:rPr>
            <a:t>　また、下水道特別会計への繰出金も増加傾向にあることが、今後は資本費平準化債などの発行により操出金の増加抑制を検討する。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1" sqref="B1:DI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10015656</v>
      </c>
      <c r="BO4" s="402"/>
      <c r="BP4" s="402"/>
      <c r="BQ4" s="402"/>
      <c r="BR4" s="402"/>
      <c r="BS4" s="402"/>
      <c r="BT4" s="402"/>
      <c r="BU4" s="403"/>
      <c r="BV4" s="401">
        <v>10202156</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1.7</v>
      </c>
      <c r="CU4" s="576"/>
      <c r="CV4" s="576"/>
      <c r="CW4" s="576"/>
      <c r="CX4" s="576"/>
      <c r="CY4" s="576"/>
      <c r="CZ4" s="576"/>
      <c r="DA4" s="577"/>
      <c r="DB4" s="575">
        <v>4.0999999999999996</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9921964</v>
      </c>
      <c r="BO5" s="407"/>
      <c r="BP5" s="407"/>
      <c r="BQ5" s="407"/>
      <c r="BR5" s="407"/>
      <c r="BS5" s="407"/>
      <c r="BT5" s="407"/>
      <c r="BU5" s="408"/>
      <c r="BV5" s="406">
        <v>9983752</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91</v>
      </c>
      <c r="CU5" s="377"/>
      <c r="CV5" s="377"/>
      <c r="CW5" s="377"/>
      <c r="CX5" s="377"/>
      <c r="CY5" s="377"/>
      <c r="CZ5" s="377"/>
      <c r="DA5" s="378"/>
      <c r="DB5" s="376">
        <v>89.4</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93692</v>
      </c>
      <c r="BO6" s="407"/>
      <c r="BP6" s="407"/>
      <c r="BQ6" s="407"/>
      <c r="BR6" s="407"/>
      <c r="BS6" s="407"/>
      <c r="BT6" s="407"/>
      <c r="BU6" s="408"/>
      <c r="BV6" s="406">
        <v>218404</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91.3</v>
      </c>
      <c r="CU6" s="550"/>
      <c r="CV6" s="550"/>
      <c r="CW6" s="550"/>
      <c r="CX6" s="550"/>
      <c r="CY6" s="550"/>
      <c r="CZ6" s="550"/>
      <c r="DA6" s="551"/>
      <c r="DB6" s="549">
        <v>90</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10043</v>
      </c>
      <c r="BO7" s="407"/>
      <c r="BP7" s="407"/>
      <c r="BQ7" s="407"/>
      <c r="BR7" s="407"/>
      <c r="BS7" s="407"/>
      <c r="BT7" s="407"/>
      <c r="BU7" s="408"/>
      <c r="BV7" s="406">
        <v>28404</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4836111</v>
      </c>
      <c r="CU7" s="407"/>
      <c r="CV7" s="407"/>
      <c r="CW7" s="407"/>
      <c r="CX7" s="407"/>
      <c r="CY7" s="407"/>
      <c r="CZ7" s="407"/>
      <c r="DA7" s="408"/>
      <c r="DB7" s="406">
        <v>4630120</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83649</v>
      </c>
      <c r="BO8" s="407"/>
      <c r="BP8" s="407"/>
      <c r="BQ8" s="407"/>
      <c r="BR8" s="407"/>
      <c r="BS8" s="407"/>
      <c r="BT8" s="407"/>
      <c r="BU8" s="408"/>
      <c r="BV8" s="406">
        <v>190000</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0.47</v>
      </c>
      <c r="CU8" s="510"/>
      <c r="CV8" s="510"/>
      <c r="CW8" s="510"/>
      <c r="CX8" s="510"/>
      <c r="CY8" s="510"/>
      <c r="CZ8" s="510"/>
      <c r="DA8" s="511"/>
      <c r="DB8" s="509">
        <v>0.46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19695</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-106351</v>
      </c>
      <c r="BO9" s="407"/>
      <c r="BP9" s="407"/>
      <c r="BQ9" s="407"/>
      <c r="BR9" s="407"/>
      <c r="BS9" s="407"/>
      <c r="BT9" s="407"/>
      <c r="BU9" s="408"/>
      <c r="BV9" s="406">
        <v>-147362</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12.1</v>
      </c>
      <c r="CU9" s="377"/>
      <c r="CV9" s="377"/>
      <c r="CW9" s="377"/>
      <c r="CX9" s="377"/>
      <c r="CY9" s="377"/>
      <c r="CZ9" s="377"/>
      <c r="DA9" s="378"/>
      <c r="DB9" s="376">
        <v>11.3</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18410</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0</v>
      </c>
      <c r="BO10" s="407"/>
      <c r="BP10" s="407"/>
      <c r="BQ10" s="407"/>
      <c r="BR10" s="407"/>
      <c r="BS10" s="407"/>
      <c r="BT10" s="407"/>
      <c r="BU10" s="408"/>
      <c r="BV10" s="406">
        <v>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19920</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100000</v>
      </c>
      <c r="BO12" s="407"/>
      <c r="BP12" s="407"/>
      <c r="BQ12" s="407"/>
      <c r="BR12" s="407"/>
      <c r="BS12" s="407"/>
      <c r="BT12" s="407"/>
      <c r="BU12" s="408"/>
      <c r="BV12" s="406">
        <v>150000</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129</v>
      </c>
      <c r="N13" s="497"/>
      <c r="O13" s="497"/>
      <c r="P13" s="497"/>
      <c r="Q13" s="498"/>
      <c r="R13" s="499">
        <v>19713</v>
      </c>
      <c r="S13" s="500"/>
      <c r="T13" s="500"/>
      <c r="U13" s="500"/>
      <c r="V13" s="501"/>
      <c r="W13" s="487" t="s">
        <v>130</v>
      </c>
      <c r="X13" s="429"/>
      <c r="Y13" s="429"/>
      <c r="Z13" s="429"/>
      <c r="AA13" s="429"/>
      <c r="AB13" s="430"/>
      <c r="AC13" s="382">
        <v>130</v>
      </c>
      <c r="AD13" s="383"/>
      <c r="AE13" s="383"/>
      <c r="AF13" s="383"/>
      <c r="AG13" s="384"/>
      <c r="AH13" s="382">
        <v>136</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-206351</v>
      </c>
      <c r="BO13" s="407"/>
      <c r="BP13" s="407"/>
      <c r="BQ13" s="407"/>
      <c r="BR13" s="407"/>
      <c r="BS13" s="407"/>
      <c r="BT13" s="407"/>
      <c r="BU13" s="408"/>
      <c r="BV13" s="406">
        <v>-297362</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8.6999999999999993</v>
      </c>
      <c r="CU13" s="377"/>
      <c r="CV13" s="377"/>
      <c r="CW13" s="377"/>
      <c r="CX13" s="377"/>
      <c r="CY13" s="377"/>
      <c r="CZ13" s="377"/>
      <c r="DA13" s="378"/>
      <c r="DB13" s="376">
        <v>8</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19930</v>
      </c>
      <c r="S14" s="500"/>
      <c r="T14" s="500"/>
      <c r="U14" s="500"/>
      <c r="V14" s="501"/>
      <c r="W14" s="502"/>
      <c r="X14" s="432"/>
      <c r="Y14" s="432"/>
      <c r="Z14" s="432"/>
      <c r="AA14" s="432"/>
      <c r="AB14" s="433"/>
      <c r="AC14" s="492">
        <v>1.6</v>
      </c>
      <c r="AD14" s="493"/>
      <c r="AE14" s="493"/>
      <c r="AF14" s="493"/>
      <c r="AG14" s="494"/>
      <c r="AH14" s="492">
        <v>1.8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v>73.900000000000006</v>
      </c>
      <c r="CU14" s="504"/>
      <c r="CV14" s="504"/>
      <c r="CW14" s="504"/>
      <c r="CX14" s="504"/>
      <c r="CY14" s="504"/>
      <c r="CZ14" s="504"/>
      <c r="DA14" s="505"/>
      <c r="DB14" s="503">
        <v>78.900000000000006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129</v>
      </c>
      <c r="N15" s="497"/>
      <c r="O15" s="497"/>
      <c r="P15" s="497"/>
      <c r="Q15" s="498"/>
      <c r="R15" s="499">
        <v>19766</v>
      </c>
      <c r="S15" s="500"/>
      <c r="T15" s="500"/>
      <c r="U15" s="500"/>
      <c r="V15" s="501"/>
      <c r="W15" s="487" t="s">
        <v>137</v>
      </c>
      <c r="X15" s="429"/>
      <c r="Y15" s="429"/>
      <c r="Z15" s="429"/>
      <c r="AA15" s="429"/>
      <c r="AB15" s="430"/>
      <c r="AC15" s="382">
        <v>1195</v>
      </c>
      <c r="AD15" s="383"/>
      <c r="AE15" s="383"/>
      <c r="AF15" s="383"/>
      <c r="AG15" s="384"/>
      <c r="AH15" s="382">
        <v>1211</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2028720</v>
      </c>
      <c r="BO15" s="402"/>
      <c r="BP15" s="402"/>
      <c r="BQ15" s="402"/>
      <c r="BR15" s="402"/>
      <c r="BS15" s="402"/>
      <c r="BT15" s="402"/>
      <c r="BU15" s="403"/>
      <c r="BV15" s="401">
        <v>1963308</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15.1</v>
      </c>
      <c r="AD16" s="493"/>
      <c r="AE16" s="493"/>
      <c r="AF16" s="493"/>
      <c r="AG16" s="494"/>
      <c r="AH16" s="492">
        <v>15.9</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4287976</v>
      </c>
      <c r="BO16" s="407"/>
      <c r="BP16" s="407"/>
      <c r="BQ16" s="407"/>
      <c r="BR16" s="407"/>
      <c r="BS16" s="407"/>
      <c r="BT16" s="407"/>
      <c r="BU16" s="408"/>
      <c r="BV16" s="406">
        <v>4104456</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6614</v>
      </c>
      <c r="AD17" s="383"/>
      <c r="AE17" s="383"/>
      <c r="AF17" s="383"/>
      <c r="AG17" s="384"/>
      <c r="AH17" s="382">
        <v>6259</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2538635</v>
      </c>
      <c r="BO17" s="407"/>
      <c r="BP17" s="407"/>
      <c r="BQ17" s="407"/>
      <c r="BR17" s="407"/>
      <c r="BS17" s="407"/>
      <c r="BT17" s="407"/>
      <c r="BU17" s="408"/>
      <c r="BV17" s="406">
        <v>2458581</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61">
        <v>5.18</v>
      </c>
      <c r="M18" s="461"/>
      <c r="N18" s="461"/>
      <c r="O18" s="461"/>
      <c r="P18" s="461"/>
      <c r="Q18" s="461"/>
      <c r="R18" s="462"/>
      <c r="S18" s="462"/>
      <c r="T18" s="462"/>
      <c r="U18" s="462"/>
      <c r="V18" s="463"/>
      <c r="W18" s="477"/>
      <c r="X18" s="478"/>
      <c r="Y18" s="478"/>
      <c r="Z18" s="478"/>
      <c r="AA18" s="478"/>
      <c r="AB18" s="488"/>
      <c r="AC18" s="370">
        <v>83.3</v>
      </c>
      <c r="AD18" s="371"/>
      <c r="AE18" s="371"/>
      <c r="AF18" s="371"/>
      <c r="AG18" s="464"/>
      <c r="AH18" s="370">
        <v>82.3</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4483587</v>
      </c>
      <c r="BO18" s="407"/>
      <c r="BP18" s="407"/>
      <c r="BQ18" s="407"/>
      <c r="BR18" s="407"/>
      <c r="BS18" s="407"/>
      <c r="BT18" s="407"/>
      <c r="BU18" s="408"/>
      <c r="BV18" s="406">
        <v>4149802</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6">
        <v>3802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5354226</v>
      </c>
      <c r="BO19" s="407"/>
      <c r="BP19" s="407"/>
      <c r="BQ19" s="407"/>
      <c r="BR19" s="407"/>
      <c r="BS19" s="407"/>
      <c r="BT19" s="407"/>
      <c r="BU19" s="408"/>
      <c r="BV19" s="406">
        <v>5260186</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6">
        <v>7949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7659811</v>
      </c>
      <c r="BO22" s="402"/>
      <c r="BP22" s="402"/>
      <c r="BQ22" s="402"/>
      <c r="BR22" s="402"/>
      <c r="BS22" s="402"/>
      <c r="BT22" s="402"/>
      <c r="BU22" s="403"/>
      <c r="BV22" s="401">
        <v>8039167</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5807133</v>
      </c>
      <c r="BO23" s="407"/>
      <c r="BP23" s="407"/>
      <c r="BQ23" s="407"/>
      <c r="BR23" s="407"/>
      <c r="BS23" s="407"/>
      <c r="BT23" s="407"/>
      <c r="BU23" s="408"/>
      <c r="BV23" s="406">
        <v>6035066</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161</v>
      </c>
      <c r="F24" s="380"/>
      <c r="G24" s="380"/>
      <c r="H24" s="380"/>
      <c r="I24" s="380"/>
      <c r="J24" s="380"/>
      <c r="K24" s="381"/>
      <c r="L24" s="382">
        <v>1</v>
      </c>
      <c r="M24" s="383"/>
      <c r="N24" s="383"/>
      <c r="O24" s="383"/>
      <c r="P24" s="384"/>
      <c r="Q24" s="382">
        <v>7300</v>
      </c>
      <c r="R24" s="383"/>
      <c r="S24" s="383"/>
      <c r="T24" s="383"/>
      <c r="U24" s="383"/>
      <c r="V24" s="384"/>
      <c r="W24" s="441"/>
      <c r="X24" s="423"/>
      <c r="Y24" s="424"/>
      <c r="Z24" s="379" t="s">
        <v>162</v>
      </c>
      <c r="AA24" s="380"/>
      <c r="AB24" s="380"/>
      <c r="AC24" s="380"/>
      <c r="AD24" s="380"/>
      <c r="AE24" s="380"/>
      <c r="AF24" s="380"/>
      <c r="AG24" s="381"/>
      <c r="AH24" s="382">
        <v>120</v>
      </c>
      <c r="AI24" s="383"/>
      <c r="AJ24" s="383"/>
      <c r="AK24" s="383"/>
      <c r="AL24" s="384"/>
      <c r="AM24" s="382">
        <v>364920</v>
      </c>
      <c r="AN24" s="383"/>
      <c r="AO24" s="383"/>
      <c r="AP24" s="383"/>
      <c r="AQ24" s="383"/>
      <c r="AR24" s="384"/>
      <c r="AS24" s="382">
        <v>3041</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5604668</v>
      </c>
      <c r="BO24" s="407"/>
      <c r="BP24" s="407"/>
      <c r="BQ24" s="407"/>
      <c r="BR24" s="407"/>
      <c r="BS24" s="407"/>
      <c r="BT24" s="407"/>
      <c r="BU24" s="408"/>
      <c r="BV24" s="406">
        <v>5784439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164</v>
      </c>
      <c r="F25" s="380"/>
      <c r="G25" s="380"/>
      <c r="H25" s="380"/>
      <c r="I25" s="380"/>
      <c r="J25" s="380"/>
      <c r="K25" s="381"/>
      <c r="L25" s="382">
        <v>1</v>
      </c>
      <c r="M25" s="383"/>
      <c r="N25" s="383"/>
      <c r="O25" s="383"/>
      <c r="P25" s="384"/>
      <c r="Q25" s="382">
        <v>5910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1570540</v>
      </c>
      <c r="BO25" s="402"/>
      <c r="BP25" s="402"/>
      <c r="BQ25" s="402"/>
      <c r="BR25" s="402"/>
      <c r="BS25" s="402"/>
      <c r="BT25" s="402"/>
      <c r="BU25" s="403"/>
      <c r="BV25" s="401">
        <v>1394286</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167</v>
      </c>
      <c r="F26" s="380"/>
      <c r="G26" s="380"/>
      <c r="H26" s="380"/>
      <c r="I26" s="380"/>
      <c r="J26" s="380"/>
      <c r="K26" s="381"/>
      <c r="L26" s="382">
        <v>1</v>
      </c>
      <c r="M26" s="383"/>
      <c r="N26" s="383"/>
      <c r="O26" s="383"/>
      <c r="P26" s="384"/>
      <c r="Q26" s="382">
        <v>5550</v>
      </c>
      <c r="R26" s="383"/>
      <c r="S26" s="383"/>
      <c r="T26" s="383"/>
      <c r="U26" s="383"/>
      <c r="V26" s="384"/>
      <c r="W26" s="441"/>
      <c r="X26" s="423"/>
      <c r="Y26" s="424"/>
      <c r="Z26" s="379" t="s">
        <v>168</v>
      </c>
      <c r="AA26" s="417"/>
      <c r="AB26" s="417"/>
      <c r="AC26" s="417"/>
      <c r="AD26" s="417"/>
      <c r="AE26" s="417"/>
      <c r="AF26" s="417"/>
      <c r="AG26" s="418"/>
      <c r="AH26" s="382" t="s">
        <v>121</v>
      </c>
      <c r="AI26" s="383"/>
      <c r="AJ26" s="383"/>
      <c r="AK26" s="383"/>
      <c r="AL26" s="384"/>
      <c r="AM26" s="382" t="s">
        <v>121</v>
      </c>
      <c r="AN26" s="383"/>
      <c r="AO26" s="383"/>
      <c r="AP26" s="383"/>
      <c r="AQ26" s="383"/>
      <c r="AR26" s="384"/>
      <c r="AS26" s="382" t="s">
        <v>121</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170</v>
      </c>
      <c r="F27" s="380"/>
      <c r="G27" s="380"/>
      <c r="H27" s="380"/>
      <c r="I27" s="380"/>
      <c r="J27" s="380"/>
      <c r="K27" s="381"/>
      <c r="L27" s="382">
        <v>1</v>
      </c>
      <c r="M27" s="383"/>
      <c r="N27" s="383"/>
      <c r="O27" s="383"/>
      <c r="P27" s="384"/>
      <c r="Q27" s="382">
        <v>3030</v>
      </c>
      <c r="R27" s="383"/>
      <c r="S27" s="383"/>
      <c r="T27" s="383"/>
      <c r="U27" s="383"/>
      <c r="V27" s="384"/>
      <c r="W27" s="441"/>
      <c r="X27" s="423"/>
      <c r="Y27" s="424"/>
      <c r="Z27" s="379" t="s">
        <v>171</v>
      </c>
      <c r="AA27" s="380"/>
      <c r="AB27" s="380"/>
      <c r="AC27" s="380"/>
      <c r="AD27" s="380"/>
      <c r="AE27" s="380"/>
      <c r="AF27" s="380"/>
      <c r="AG27" s="381"/>
      <c r="AH27" s="382">
        <v>12</v>
      </c>
      <c r="AI27" s="383"/>
      <c r="AJ27" s="383"/>
      <c r="AK27" s="383"/>
      <c r="AL27" s="384"/>
      <c r="AM27" s="382">
        <v>39815</v>
      </c>
      <c r="AN27" s="383"/>
      <c r="AO27" s="383"/>
      <c r="AP27" s="383"/>
      <c r="AQ27" s="383"/>
      <c r="AR27" s="384"/>
      <c r="AS27" s="382">
        <v>3318</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2275</v>
      </c>
      <c r="BO27" s="410"/>
      <c r="BP27" s="410"/>
      <c r="BQ27" s="410"/>
      <c r="BR27" s="410"/>
      <c r="BS27" s="410"/>
      <c r="BT27" s="410"/>
      <c r="BU27" s="411"/>
      <c r="BV27" s="409">
        <v>2275</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173</v>
      </c>
      <c r="F28" s="380"/>
      <c r="G28" s="380"/>
      <c r="H28" s="380"/>
      <c r="I28" s="380"/>
      <c r="J28" s="380"/>
      <c r="K28" s="381"/>
      <c r="L28" s="382">
        <v>1</v>
      </c>
      <c r="M28" s="383"/>
      <c r="N28" s="383"/>
      <c r="O28" s="383"/>
      <c r="P28" s="384"/>
      <c r="Q28" s="382">
        <v>2570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1737791</v>
      </c>
      <c r="BO28" s="402"/>
      <c r="BP28" s="402"/>
      <c r="BQ28" s="402"/>
      <c r="BR28" s="402"/>
      <c r="BS28" s="402"/>
      <c r="BT28" s="402"/>
      <c r="BU28" s="403"/>
      <c r="BV28" s="401">
        <v>1887791</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176</v>
      </c>
      <c r="F29" s="380"/>
      <c r="G29" s="380"/>
      <c r="H29" s="380"/>
      <c r="I29" s="380"/>
      <c r="J29" s="380"/>
      <c r="K29" s="381"/>
      <c r="L29" s="382">
        <v>12</v>
      </c>
      <c r="M29" s="383"/>
      <c r="N29" s="383"/>
      <c r="O29" s="383"/>
      <c r="P29" s="384"/>
      <c r="Q29" s="382">
        <v>2420</v>
      </c>
      <c r="R29" s="383"/>
      <c r="S29" s="383"/>
      <c r="T29" s="383"/>
      <c r="U29" s="383"/>
      <c r="V29" s="384"/>
      <c r="W29" s="442"/>
      <c r="X29" s="443"/>
      <c r="Y29" s="444"/>
      <c r="Z29" s="379" t="s">
        <v>177</v>
      </c>
      <c r="AA29" s="380"/>
      <c r="AB29" s="380"/>
      <c r="AC29" s="380"/>
      <c r="AD29" s="380"/>
      <c r="AE29" s="380"/>
      <c r="AF29" s="380"/>
      <c r="AG29" s="381"/>
      <c r="AH29" s="382">
        <v>132</v>
      </c>
      <c r="AI29" s="383"/>
      <c r="AJ29" s="383"/>
      <c r="AK29" s="383"/>
      <c r="AL29" s="384"/>
      <c r="AM29" s="382">
        <v>404735</v>
      </c>
      <c r="AN29" s="383"/>
      <c r="AO29" s="383"/>
      <c r="AP29" s="383"/>
      <c r="AQ29" s="383"/>
      <c r="AR29" s="384"/>
      <c r="AS29" s="382">
        <v>3066</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207147</v>
      </c>
      <c r="BO29" s="407"/>
      <c r="BP29" s="407"/>
      <c r="BQ29" s="407"/>
      <c r="BR29" s="407"/>
      <c r="BS29" s="407"/>
      <c r="BT29" s="407"/>
      <c r="BU29" s="408"/>
      <c r="BV29" s="406">
        <v>176918</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95.9</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475910</v>
      </c>
      <c r="BO30" s="410"/>
      <c r="BP30" s="410"/>
      <c r="BQ30" s="410"/>
      <c r="BR30" s="410"/>
      <c r="BS30" s="410"/>
      <c r="BT30" s="410"/>
      <c r="BU30" s="411"/>
      <c r="BV30" s="409">
        <v>288210</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t8sb3UEglCXhiq0A1LiWluf5VP+Q8iDhavLM1yHB+gD6phxQxXRsVslInplgofhBHbD/jfuj6LBe0PZK4jM6Q==" saltValue="4nUvU7pqF819zwx/SBXI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40" zoomScaleNormal="40"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532</v>
      </c>
      <c r="D34" s="1136"/>
      <c r="E34" s="1137"/>
      <c r="F34" s="32">
        <v>6.97</v>
      </c>
      <c r="G34" s="33">
        <v>7.58</v>
      </c>
      <c r="H34" s="33">
        <v>8.91</v>
      </c>
      <c r="I34" s="33">
        <v>10.23</v>
      </c>
      <c r="J34" s="34">
        <v>10.42</v>
      </c>
      <c r="K34" s="22"/>
      <c r="L34" s="22"/>
      <c r="M34" s="22"/>
      <c r="N34" s="22"/>
      <c r="O34" s="22"/>
      <c r="P34" s="22"/>
    </row>
    <row r="35" spans="1:16" ht="39" customHeight="1" x14ac:dyDescent="0.15">
      <c r="A35" s="22"/>
      <c r="B35" s="35"/>
      <c r="C35" s="1132" t="s">
        <v>533</v>
      </c>
      <c r="D35" s="1132"/>
      <c r="E35" s="1133"/>
      <c r="F35" s="36" t="s">
        <v>485</v>
      </c>
      <c r="G35" s="37">
        <v>1.03</v>
      </c>
      <c r="H35" s="37">
        <v>1.58</v>
      </c>
      <c r="I35" s="37">
        <v>1.94</v>
      </c>
      <c r="J35" s="38">
        <v>2.4</v>
      </c>
      <c r="K35" s="22"/>
      <c r="L35" s="22"/>
      <c r="M35" s="22"/>
      <c r="N35" s="22"/>
      <c r="O35" s="22"/>
      <c r="P35" s="22"/>
    </row>
    <row r="36" spans="1:16" ht="39" customHeight="1" x14ac:dyDescent="0.15">
      <c r="A36" s="22"/>
      <c r="B36" s="35"/>
      <c r="C36" s="1132" t="s">
        <v>534</v>
      </c>
      <c r="D36" s="1132"/>
      <c r="E36" s="1133"/>
      <c r="F36" s="36">
        <v>2.59</v>
      </c>
      <c r="G36" s="37">
        <v>9.25</v>
      </c>
      <c r="H36" s="37">
        <v>7.35</v>
      </c>
      <c r="I36" s="37">
        <v>4.0999999999999996</v>
      </c>
      <c r="J36" s="38">
        <v>1.72</v>
      </c>
      <c r="K36" s="22"/>
      <c r="L36" s="22"/>
      <c r="M36" s="22"/>
      <c r="N36" s="22"/>
      <c r="O36" s="22"/>
      <c r="P36" s="22"/>
    </row>
    <row r="37" spans="1:16" ht="39" customHeight="1" x14ac:dyDescent="0.15">
      <c r="A37" s="22"/>
      <c r="B37" s="35"/>
      <c r="C37" s="1132" t="s">
        <v>535</v>
      </c>
      <c r="D37" s="1132"/>
      <c r="E37" s="1133"/>
      <c r="F37" s="36">
        <v>0.03</v>
      </c>
      <c r="G37" s="37">
        <v>0.09</v>
      </c>
      <c r="H37" s="37">
        <v>0.11</v>
      </c>
      <c r="I37" s="37">
        <v>0.05</v>
      </c>
      <c r="J37" s="38">
        <v>0.09</v>
      </c>
      <c r="K37" s="22"/>
      <c r="L37" s="22"/>
      <c r="M37" s="22"/>
      <c r="N37" s="22"/>
      <c r="O37" s="22"/>
      <c r="P37" s="22"/>
    </row>
    <row r="38" spans="1:16" ht="39" customHeight="1" x14ac:dyDescent="0.15">
      <c r="A38" s="22"/>
      <c r="B38" s="35"/>
      <c r="C38" s="1132" t="s">
        <v>536</v>
      </c>
      <c r="D38" s="1132"/>
      <c r="E38" s="1133"/>
      <c r="F38" s="36">
        <v>0.01</v>
      </c>
      <c r="G38" s="37">
        <v>0.01</v>
      </c>
      <c r="H38" s="37">
        <v>0.02</v>
      </c>
      <c r="I38" s="37">
        <v>0.03</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v>0.51</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UhcB6sdnVG1omqygV+lAUs8oQKY7o31v+9fnz++wSFABKonPzZlhbdPCFVZCjn7yCKSICE3DJBiSbvtWUvkuw==" saltValue="OHaUkXG5cuklyH9ycLUj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4"/>
  <sheetViews>
    <sheetView showGridLines="0" topLeftCell="A3"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563</v>
      </c>
      <c r="L45" s="58">
        <v>582</v>
      </c>
      <c r="M45" s="58">
        <v>607</v>
      </c>
      <c r="N45" s="58">
        <v>609</v>
      </c>
      <c r="O45" s="59">
        <v>665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167</v>
      </c>
      <c r="L48" s="62">
        <v>166</v>
      </c>
      <c r="M48" s="62">
        <v>172</v>
      </c>
      <c r="N48" s="62">
        <v>140</v>
      </c>
      <c r="O48" s="63">
        <v>114</v>
      </c>
      <c r="P48" s="46"/>
      <c r="Q48" s="46"/>
      <c r="R48" s="46"/>
      <c r="S48" s="46"/>
      <c r="T48" s="46"/>
      <c r="U48" s="46"/>
    </row>
    <row r="49" spans="1:21" ht="30.75" customHeight="1" x14ac:dyDescent="0.15">
      <c r="A49" s="46"/>
      <c r="B49" s="1163"/>
      <c r="C49" s="1164"/>
      <c r="D49" s="60"/>
      <c r="E49" s="1140" t="s">
        <v>14</v>
      </c>
      <c r="F49" s="1140"/>
      <c r="G49" s="1140"/>
      <c r="H49" s="1140"/>
      <c r="I49" s="1140"/>
      <c r="J49" s="1141"/>
      <c r="K49" s="61">
        <v>46</v>
      </c>
      <c r="L49" s="62">
        <v>53</v>
      </c>
      <c r="M49" s="62">
        <v>49</v>
      </c>
      <c r="N49" s="62">
        <v>56</v>
      </c>
      <c r="O49" s="63">
        <v>47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514</v>
      </c>
      <c r="L52" s="62">
        <v>515</v>
      </c>
      <c r="M52" s="62">
        <v>473</v>
      </c>
      <c r="N52" s="62">
        <v>448</v>
      </c>
      <c r="O52" s="63">
        <v>427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262</v>
      </c>
      <c r="L53" s="67">
        <v>286</v>
      </c>
      <c r="M53" s="67">
        <v>355</v>
      </c>
      <c r="N53" s="67">
        <v>357</v>
      </c>
      <c r="O53" s="68">
        <v>399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sVMzjrQ/oUmJBRK+7/G2qISb45GHWAaewrrXGa7rH8uGAZoQWfbXmrVlnPXC49VGC1isz+tS0CGtP5SaKkuKQ==" saltValue="tmMY7R6Dn+NVPjUG6ER0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C00000"/>
    <pageSetUpPr fitToPage="1"/>
  </sheetPr>
  <dimension ref="B1:M55"/>
  <sheetViews>
    <sheetView showGridLines="0" topLeftCell="A3" zoomScale="40" zoomScaleNormal="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8470</v>
      </c>
      <c r="J41" s="331">
        <v>8631</v>
      </c>
      <c r="K41" s="331">
        <v>8206</v>
      </c>
      <c r="L41" s="331">
        <v>8039</v>
      </c>
      <c r="M41" s="332">
        <v>7660</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2374</v>
      </c>
      <c r="J43" s="334">
        <v>2461</v>
      </c>
      <c r="K43" s="334">
        <v>2133</v>
      </c>
      <c r="L43" s="334">
        <v>2266</v>
      </c>
      <c r="M43" s="335">
        <v>2363</v>
      </c>
    </row>
    <row r="44" spans="2:13" ht="27.75" customHeight="1" x14ac:dyDescent="0.15">
      <c r="B44" s="1171"/>
      <c r="C44" s="1172"/>
      <c r="D44" s="104"/>
      <c r="E44" s="1175" t="s">
        <v>34</v>
      </c>
      <c r="F44" s="1175"/>
      <c r="G44" s="1175"/>
      <c r="H44" s="1176"/>
      <c r="I44" s="333">
        <v>533</v>
      </c>
      <c r="J44" s="334">
        <v>671</v>
      </c>
      <c r="K44" s="334">
        <v>641</v>
      </c>
      <c r="L44" s="334">
        <v>666</v>
      </c>
      <c r="M44" s="335">
        <v>681</v>
      </c>
    </row>
    <row r="45" spans="2:13" ht="27.75" customHeight="1" x14ac:dyDescent="0.15">
      <c r="B45" s="1171"/>
      <c r="C45" s="1172"/>
      <c r="D45" s="104"/>
      <c r="E45" s="1175" t="s">
        <v>35</v>
      </c>
      <c r="F45" s="1175"/>
      <c r="G45" s="1175"/>
      <c r="H45" s="1176"/>
      <c r="I45" s="333">
        <v>172</v>
      </c>
      <c r="J45" s="334">
        <v>137</v>
      </c>
      <c r="K45" s="334">
        <v>143</v>
      </c>
      <c r="L45" s="334">
        <v>202</v>
      </c>
      <c r="M45" s="335">
        <v>133</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1522</v>
      </c>
      <c r="J50" s="334">
        <v>1843</v>
      </c>
      <c r="K50" s="334">
        <v>2139</v>
      </c>
      <c r="L50" s="334">
        <v>2353</v>
      </c>
      <c r="M50" s="335">
        <v>2421</v>
      </c>
    </row>
    <row r="51" spans="2:13" ht="27.75" customHeight="1" x14ac:dyDescent="0.15">
      <c r="B51" s="1171"/>
      <c r="C51" s="1172"/>
      <c r="D51" s="104"/>
      <c r="E51" s="1175" t="s">
        <v>42</v>
      </c>
      <c r="F51" s="1175"/>
      <c r="G51" s="1175"/>
      <c r="H51" s="1176"/>
      <c r="I51" s="333">
        <v>225</v>
      </c>
      <c r="J51" s="334">
        <v>212</v>
      </c>
      <c r="K51" s="334">
        <v>180</v>
      </c>
      <c r="L51" s="334">
        <v>171</v>
      </c>
      <c r="M51" s="335">
        <v>161</v>
      </c>
    </row>
    <row r="52" spans="2:13" ht="27.75" customHeight="1" x14ac:dyDescent="0.15">
      <c r="B52" s="1173"/>
      <c r="C52" s="1174"/>
      <c r="D52" s="104"/>
      <c r="E52" s="1175" t="s">
        <v>43</v>
      </c>
      <c r="F52" s="1175"/>
      <c r="G52" s="1175"/>
      <c r="H52" s="1176"/>
      <c r="I52" s="333">
        <v>5780</v>
      </c>
      <c r="J52" s="334">
        <v>5576</v>
      </c>
      <c r="K52" s="334">
        <v>5410</v>
      </c>
      <c r="L52" s="334">
        <v>5335</v>
      </c>
      <c r="M52" s="335">
        <v>4977</v>
      </c>
    </row>
    <row r="53" spans="2:13" ht="27.75" customHeight="1" thickBot="1" x14ac:dyDescent="0.2">
      <c r="B53" s="1177" t="s">
        <v>19</v>
      </c>
      <c r="C53" s="1178"/>
      <c r="D53" s="108"/>
      <c r="E53" s="1179" t="s">
        <v>44</v>
      </c>
      <c r="F53" s="1179"/>
      <c r="G53" s="1179"/>
      <c r="H53" s="1180"/>
      <c r="I53" s="336">
        <v>4022</v>
      </c>
      <c r="J53" s="337">
        <v>4269</v>
      </c>
      <c r="K53" s="337">
        <v>3394</v>
      </c>
      <c r="L53" s="337">
        <v>3314</v>
      </c>
      <c r="M53" s="338">
        <v>3278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IIqFJrmU3M0r3S91iI7aIp9kqGvkQIVqe0IehPRRyHpIvLihvfOba1uis4OzsGd8115r0gdzS5N11qXJTbPTA==" saltValue="eQBsjeHfCVeF/YXME8wR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topLeftCell="A32" zoomScale="40" zoomScaleNormal="40" zoomScaleSheetLayoutView="100" workbookViewId="0">
      <selection activeCell="B60" sqref="B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1687</v>
      </c>
      <c r="G55" s="339">
        <v>1888</v>
      </c>
      <c r="H55" s="340">
        <v>1738</v>
      </c>
    </row>
    <row r="56" spans="2:8" ht="52.5" customHeight="1" x14ac:dyDescent="0.15">
      <c r="B56" s="120"/>
      <c r="C56" s="1198" t="s">
        <v>47</v>
      </c>
      <c r="D56" s="1198"/>
      <c r="E56" s="1199"/>
      <c r="F56" s="341">
        <v>177</v>
      </c>
      <c r="G56" s="341">
        <v>177</v>
      </c>
      <c r="H56" s="342">
        <v>207</v>
      </c>
    </row>
    <row r="57" spans="2:8" ht="53.25" customHeight="1" x14ac:dyDescent="0.15">
      <c r="B57" s="120"/>
      <c r="C57" s="1200" t="s">
        <v>48</v>
      </c>
      <c r="D57" s="1200"/>
      <c r="E57" s="1201"/>
      <c r="F57" s="343">
        <v>281</v>
      </c>
      <c r="G57" s="343">
        <v>288</v>
      </c>
      <c r="H57" s="344">
        <v>476</v>
      </c>
    </row>
    <row r="58" spans="2:8" ht="45.75" customHeight="1" x14ac:dyDescent="0.15">
      <c r="B58" s="121"/>
      <c r="C58" s="1188" t="s">
        <v>544</v>
      </c>
      <c r="D58" s="1189"/>
      <c r="E58" s="1190"/>
      <c r="F58" s="345">
        <v>139</v>
      </c>
      <c r="G58" s="345">
        <v>139</v>
      </c>
      <c r="H58" s="346">
        <v>139</v>
      </c>
    </row>
    <row r="59" spans="2:8" ht="45.75" customHeight="1" x14ac:dyDescent="0.15">
      <c r="B59" s="121"/>
      <c r="C59" s="1188" t="s">
        <v>545</v>
      </c>
      <c r="D59" s="1189"/>
      <c r="E59" s="1190"/>
      <c r="F59" s="345">
        <v>35</v>
      </c>
      <c r="G59" s="345">
        <v>93</v>
      </c>
      <c r="H59" s="346">
        <v>135</v>
      </c>
    </row>
    <row r="60" spans="2:8" ht="45.75" customHeight="1" x14ac:dyDescent="0.15">
      <c r="B60" s="121"/>
      <c r="C60" s="1188" t="s">
        <v>546</v>
      </c>
      <c r="D60" s="1189"/>
      <c r="E60" s="1190"/>
      <c r="F60" s="345">
        <v>53</v>
      </c>
      <c r="G60" s="345">
        <v>53</v>
      </c>
      <c r="H60" s="346">
        <v>53</v>
      </c>
    </row>
    <row r="61" spans="2:8" ht="45.75" customHeight="1" x14ac:dyDescent="0.15">
      <c r="B61" s="121"/>
      <c r="C61" s="1188" t="s">
        <v>547</v>
      </c>
      <c r="D61" s="1189"/>
      <c r="E61" s="1190"/>
      <c r="F61" s="345">
        <v>0</v>
      </c>
      <c r="G61" s="345">
        <v>50</v>
      </c>
      <c r="H61" s="346">
        <v>50</v>
      </c>
    </row>
    <row r="62" spans="2:8" ht="45.75" customHeight="1" thickBot="1" x14ac:dyDescent="0.2">
      <c r="B62" s="122"/>
      <c r="C62" s="1191" t="s">
        <v>548</v>
      </c>
      <c r="D62" s="1192"/>
      <c r="E62" s="1193"/>
      <c r="F62" s="347">
        <v>26</v>
      </c>
      <c r="G62" s="347">
        <v>26</v>
      </c>
      <c r="H62" s="348">
        <v>26</v>
      </c>
    </row>
    <row r="63" spans="2:8" ht="52.5" customHeight="1" thickBot="1" x14ac:dyDescent="0.2">
      <c r="B63" s="123"/>
      <c r="C63" s="1194" t="s">
        <v>49</v>
      </c>
      <c r="D63" s="1194"/>
      <c r="E63" s="1195"/>
      <c r="F63" s="349">
        <v>2145</v>
      </c>
      <c r="G63" s="349">
        <v>2353</v>
      </c>
      <c r="H63" s="350">
        <v>2421</v>
      </c>
    </row>
    <row r="64" spans="2:8" x14ac:dyDescent="0.15"/>
  </sheetData>
  <sheetProtection algorithmName="SHA-512" hashValue="KqjPH5zlbmes4Pr4TU3cv/BVhw5Q47sLQp58eOgax/wZwXLDUVDy/K3wunF7lHW8LOe1mRpiW1S2FMYhNmDp1g==" saltValue="0sf/Mik/a9D0l7kRtWA8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170790</v>
      </c>
      <c r="E3" s="142"/>
      <c r="F3" s="143">
        <v>96248</v>
      </c>
      <c r="G3" s="144"/>
      <c r="H3" s="145"/>
    </row>
    <row r="4" spans="1:8" x14ac:dyDescent="0.15">
      <c r="A4" s="146"/>
      <c r="B4" s="147"/>
      <c r="C4" s="148"/>
      <c r="D4" s="149">
        <v>4369</v>
      </c>
      <c r="E4" s="150"/>
      <c r="F4" s="151">
        <v>55768</v>
      </c>
      <c r="G4" s="152"/>
      <c r="H4" s="153"/>
    </row>
    <row r="5" spans="1:8" x14ac:dyDescent="0.15">
      <c r="A5" s="134" t="s">
        <v>517</v>
      </c>
      <c r="B5" s="139"/>
      <c r="C5" s="140"/>
      <c r="D5" s="141">
        <v>57824</v>
      </c>
      <c r="E5" s="142"/>
      <c r="F5" s="143">
        <v>76413</v>
      </c>
      <c r="G5" s="144"/>
      <c r="H5" s="145"/>
    </row>
    <row r="6" spans="1:8" x14ac:dyDescent="0.15">
      <c r="A6" s="146"/>
      <c r="B6" s="147"/>
      <c r="C6" s="148"/>
      <c r="D6" s="149">
        <v>11885</v>
      </c>
      <c r="E6" s="150"/>
      <c r="F6" s="151">
        <v>39658</v>
      </c>
      <c r="G6" s="152"/>
      <c r="H6" s="153"/>
    </row>
    <row r="7" spans="1:8" x14ac:dyDescent="0.15">
      <c r="A7" s="134" t="s">
        <v>518</v>
      </c>
      <c r="B7" s="139"/>
      <c r="C7" s="140"/>
      <c r="D7" s="141">
        <v>17974</v>
      </c>
      <c r="E7" s="142"/>
      <c r="F7" s="143">
        <v>66481</v>
      </c>
      <c r="G7" s="144"/>
      <c r="H7" s="145"/>
    </row>
    <row r="8" spans="1:8" x14ac:dyDescent="0.15">
      <c r="A8" s="146"/>
      <c r="B8" s="147"/>
      <c r="C8" s="148"/>
      <c r="D8" s="149">
        <v>3106</v>
      </c>
      <c r="E8" s="150"/>
      <c r="F8" s="151">
        <v>36120</v>
      </c>
      <c r="G8" s="152"/>
      <c r="H8" s="153"/>
    </row>
    <row r="9" spans="1:8" x14ac:dyDescent="0.15">
      <c r="A9" s="134" t="s">
        <v>519</v>
      </c>
      <c r="B9" s="139"/>
      <c r="C9" s="140"/>
      <c r="D9" s="141">
        <v>43724</v>
      </c>
      <c r="E9" s="142"/>
      <c r="F9" s="143">
        <v>67825</v>
      </c>
      <c r="G9" s="144"/>
      <c r="H9" s="145"/>
    </row>
    <row r="10" spans="1:8" x14ac:dyDescent="0.15">
      <c r="A10" s="146"/>
      <c r="B10" s="147"/>
      <c r="C10" s="148"/>
      <c r="D10" s="149">
        <v>7055</v>
      </c>
      <c r="E10" s="150"/>
      <c r="F10" s="151">
        <v>39417</v>
      </c>
      <c r="G10" s="152"/>
      <c r="H10" s="153"/>
    </row>
    <row r="11" spans="1:8" x14ac:dyDescent="0.15">
      <c r="A11" s="134" t="s">
        <v>520</v>
      </c>
      <c r="B11" s="139"/>
      <c r="C11" s="140"/>
      <c r="D11" s="141">
        <v>31077</v>
      </c>
      <c r="E11" s="142"/>
      <c r="F11" s="143">
        <v>81158</v>
      </c>
      <c r="G11" s="144"/>
      <c r="H11" s="145"/>
    </row>
    <row r="12" spans="1:8" x14ac:dyDescent="0.15">
      <c r="A12" s="146"/>
      <c r="B12" s="147"/>
      <c r="C12" s="154"/>
      <c r="D12" s="149">
        <v>2418</v>
      </c>
      <c r="E12" s="150"/>
      <c r="F12" s="151">
        <v>45320</v>
      </c>
      <c r="G12" s="152"/>
      <c r="H12" s="153"/>
    </row>
    <row r="13" spans="1:8" x14ac:dyDescent="0.15">
      <c r="A13" s="134"/>
      <c r="B13" s="139"/>
      <c r="C13" s="140"/>
      <c r="D13" s="141">
        <v>64278</v>
      </c>
      <c r="E13" s="142"/>
      <c r="F13" s="143">
        <v>77625</v>
      </c>
      <c r="G13" s="155"/>
      <c r="H13" s="145"/>
    </row>
    <row r="14" spans="1:8" x14ac:dyDescent="0.15">
      <c r="A14" s="146"/>
      <c r="B14" s="147"/>
      <c r="C14" s="148"/>
      <c r="D14" s="149">
        <v>5767</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2.6</v>
      </c>
      <c r="C19" s="156">
        <f>ROUND(VALUE(SUBSTITUTE(実質収支比率等に係る経年分析!G$48,"▲","-")),2)</f>
        <v>9.26</v>
      </c>
      <c r="D19" s="156">
        <f>ROUND(VALUE(SUBSTITUTE(実質収支比率等に係る経年分析!H$48,"▲","-")),2)</f>
        <v>7.36</v>
      </c>
      <c r="E19" s="156">
        <f>ROUND(VALUE(SUBSTITUTE(実質収支比率等に係る経年分析!I$48,"▲","-")),2)</f>
        <v>4.0999999999999996</v>
      </c>
      <c r="F19" s="156">
        <f>ROUND(VALUE(SUBSTITUTE(実質収支比率等に係る経年分析!J$48,"▲","-")),2)</f>
        <v>1.73</v>
      </c>
    </row>
    <row r="20" spans="1:11" x14ac:dyDescent="0.15">
      <c r="A20" s="156" t="s">
        <v>53</v>
      </c>
      <c r="B20" s="156">
        <f>ROUND(VALUE(SUBSTITUTE(実質収支比率等に係る経年分析!F$47,"▲","-")),2)</f>
        <v>28.96</v>
      </c>
      <c r="C20" s="156">
        <f>ROUND(VALUE(SUBSTITUTE(実質収支比率等に係る経年分析!G$47,"▲","-")),2)</f>
        <v>31.2</v>
      </c>
      <c r="D20" s="156">
        <f>ROUND(VALUE(SUBSTITUTE(実質収支比率等に係る経年分析!H$47,"▲","-")),2)</f>
        <v>36.79</v>
      </c>
      <c r="E20" s="156">
        <f>ROUND(VALUE(SUBSTITUTE(実質収支比率等に係る経年分析!I$47,"▲","-")),2)</f>
        <v>40.770000000000003</v>
      </c>
      <c r="F20" s="156">
        <f>ROUND(VALUE(SUBSTITUTE(実質収支比率等に係る経年分析!J$47,"▲","-")),2)</f>
        <v>35.93</v>
      </c>
    </row>
    <row r="21" spans="1:11" x14ac:dyDescent="0.15">
      <c r="A21" s="156" t="s">
        <v>54</v>
      </c>
      <c r="B21" s="156">
        <f>IF(ISNUMBER(VALUE(SUBSTITUTE(実質収支比率等に係る経年分析!F$49,"▲","-"))),ROUND(VALUE(SUBSTITUTE(実質収支比率等に係る経年分析!F$49,"▲","-")),2),NA())</f>
        <v>-5.62</v>
      </c>
      <c r="C21" s="156">
        <f>IF(ISNUMBER(VALUE(SUBSTITUTE(実質収支比率等に係る経年分析!G$49,"▲","-"))),ROUND(VALUE(SUBSTITUTE(実質収支比率等に係る経年分析!G$49,"▲","-")),2),NA())</f>
        <v>10.31</v>
      </c>
      <c r="D21" s="156">
        <f>IF(ISNUMBER(VALUE(SUBSTITUTE(実質収支比率等に係る経年分析!H$49,"▲","-"))),ROUND(VALUE(SUBSTITUTE(実質収支比率等に係る経年分析!H$49,"▲","-")),2),NA())</f>
        <v>-1.59</v>
      </c>
      <c r="E21" s="156">
        <f>IF(ISNUMBER(VALUE(SUBSTITUTE(実質収支比率等に係る経年分析!I$49,"▲","-"))),ROUND(VALUE(SUBSTITUTE(実質収支比率等に係る経年分析!I$49,"▲","-")),2),NA())</f>
        <v>-6.42</v>
      </c>
      <c r="F21" s="156">
        <f>IF(ISNUMBER(VALUE(SUBSTITUTE(実質収支比率等に係る経年分析!J$49,"▲","-"))),ROUND(VALUE(SUBSTITUTE(実質収支比率等に係る経年分析!J$49,"▲","-")),2),NA())</f>
        <v>-4.2699999999999996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1.72</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514</v>
      </c>
      <c r="E42" s="158"/>
      <c r="F42" s="158"/>
      <c r="G42" s="158">
        <f>'実質公債費比率（分子）の構造'!L$52</f>
        <v>515</v>
      </c>
      <c r="H42" s="158"/>
      <c r="I42" s="158"/>
      <c r="J42" s="158">
        <f>'実質公債費比率（分子）の構造'!M$52</f>
        <v>473</v>
      </c>
      <c r="K42" s="158"/>
      <c r="L42" s="158"/>
      <c r="M42" s="158">
        <f>'実質公債費比率（分子）の構造'!N$52</f>
        <v>448</v>
      </c>
      <c r="N42" s="158"/>
      <c r="O42" s="158"/>
      <c r="P42" s="158">
        <f>'実質公債費比率（分子）の構造'!O$52</f>
        <v>427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46</v>
      </c>
      <c r="C45" s="158"/>
      <c r="D45" s="158"/>
      <c r="E45" s="158">
        <f>'実質公債費比率（分子）の構造'!L$49</f>
        <v>53</v>
      </c>
      <c r="F45" s="158"/>
      <c r="G45" s="158"/>
      <c r="H45" s="158">
        <f>'実質公債費比率（分子）の構造'!M$49</f>
        <v>49</v>
      </c>
      <c r="I45" s="158"/>
      <c r="J45" s="158"/>
      <c r="K45" s="158">
        <f>'実質公債費比率（分子）の構造'!N$49</f>
        <v>56</v>
      </c>
      <c r="L45" s="158"/>
      <c r="M45" s="158"/>
      <c r="N45" s="158">
        <f>'実質公債費比率（分子）の構造'!O$49</f>
        <v>47</v>
      </c>
      <c r="O45" s="158"/>
      <c r="P45" s="158"/>
    </row>
    <row r="46" spans="1:16" x14ac:dyDescent="0.15">
      <c r="A46" s="158" t="s">
        <v>64</v>
      </c>
      <c r="B46" s="158">
        <f>'実質公債費比率（分子）の構造'!K$48</f>
        <v>167</v>
      </c>
      <c r="C46" s="158"/>
      <c r="D46" s="158"/>
      <c r="E46" s="158">
        <f>'実質公債費比率（分子）の構造'!L$48</f>
        <v>166</v>
      </c>
      <c r="F46" s="158"/>
      <c r="G46" s="158"/>
      <c r="H46" s="158">
        <f>'実質公債費比率（分子）の構造'!M$48</f>
        <v>172</v>
      </c>
      <c r="I46" s="158"/>
      <c r="J46" s="158"/>
      <c r="K46" s="158">
        <f>'実質公債費比率（分子）の構造'!N$48</f>
        <v>140</v>
      </c>
      <c r="L46" s="158"/>
      <c r="M46" s="158"/>
      <c r="N46" s="158">
        <f>'実質公債費比率（分子）の構造'!O$48</f>
        <v>114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563</v>
      </c>
      <c r="C49" s="158"/>
      <c r="D49" s="158"/>
      <c r="E49" s="158">
        <f>'実質公債費比率（分子）の構造'!L$45</f>
        <v>582</v>
      </c>
      <c r="F49" s="158"/>
      <c r="G49" s="158"/>
      <c r="H49" s="158">
        <f>'実質公債費比率（分子）の構造'!M$45</f>
        <v>607</v>
      </c>
      <c r="I49" s="158"/>
      <c r="J49" s="158"/>
      <c r="K49" s="158">
        <f>'実質公債費比率（分子）の構造'!N$45</f>
        <v>609</v>
      </c>
      <c r="L49" s="158"/>
      <c r="M49" s="158"/>
      <c r="N49" s="158">
        <f>'実質公債費比率（分子）の構造'!O$45</f>
        <v>665</v>
      </c>
      <c r="O49" s="158"/>
      <c r="P49" s="158"/>
    </row>
    <row r="50" spans="1:16" x14ac:dyDescent="0.15">
      <c r="A50" s="158" t="s">
        <v>67</v>
      </c>
      <c r="B50" s="158" t="e">
        <f>NA()</f>
        <v>#N/A</v>
      </c>
      <c r="C50" s="158">
        <f>IF(ISNUMBER('実質公債費比率（分子）の構造'!K$53),'実質公債費比率（分子）の構造'!K$53,NA())</f>
        <v>262</v>
      </c>
      <c r="D50" s="158" t="e">
        <f>NA()</f>
        <v>#N/A</v>
      </c>
      <c r="E50" s="158" t="e">
        <f>NA()</f>
        <v>#N/A</v>
      </c>
      <c r="F50" s="158">
        <f>IF(ISNUMBER('実質公債費比率（分子）の構造'!L$53),'実質公債費比率（分子）の構造'!L$53,NA())</f>
        <v>286</v>
      </c>
      <c r="G50" s="158" t="e">
        <f>NA()</f>
        <v>#N/A</v>
      </c>
      <c r="H50" s="158" t="e">
        <f>NA()</f>
        <v>#N/A</v>
      </c>
      <c r="I50" s="158">
        <f>IF(ISNUMBER('実質公債費比率（分子）の構造'!M$53),'実質公債費比率（分子）の構造'!M$53,NA())</f>
        <v>355</v>
      </c>
      <c r="J50" s="158" t="e">
        <f>NA()</f>
        <v>#N/A</v>
      </c>
      <c r="K50" s="158" t="e">
        <f>NA()</f>
        <v>#N/A</v>
      </c>
      <c r="L50" s="158">
        <f>IF(ISNUMBER('実質公債費比率（分子）の構造'!N$53),'実質公債費比率（分子）の構造'!N$53,NA())</f>
        <v>357</v>
      </c>
      <c r="M50" s="158" t="e">
        <f>NA()</f>
        <v>#N/A</v>
      </c>
      <c r="N50" s="158" t="e">
        <f>NA()</f>
        <v>#N/A</v>
      </c>
      <c r="O50" s="158">
        <f>IF(ISNUMBER('実質公債費比率（分子）の構造'!O$53),'実質公債費比率（分子）の構造'!O$53,NA())</f>
        <v>399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5780</v>
      </c>
      <c r="E56" s="157"/>
      <c r="F56" s="157"/>
      <c r="G56" s="157">
        <f>'将来負担比率（分子）の構造'!J$52</f>
        <v>5576</v>
      </c>
      <c r="H56" s="157"/>
      <c r="I56" s="157"/>
      <c r="J56" s="157">
        <f>'将来負担比率（分子）の構造'!K$52</f>
        <v>5410</v>
      </c>
      <c r="K56" s="157"/>
      <c r="L56" s="157"/>
      <c r="M56" s="157">
        <f>'将来負担比率（分子）の構造'!L$52</f>
        <v>5335</v>
      </c>
      <c r="N56" s="157"/>
      <c r="O56" s="157"/>
      <c r="P56" s="157">
        <f>'将来負担比率（分子）の構造'!M$52</f>
        <v>4977</v>
      </c>
    </row>
    <row r="57" spans="1:16" x14ac:dyDescent="0.15">
      <c r="A57" s="157" t="s">
        <v>42</v>
      </c>
      <c r="B57" s="157"/>
      <c r="C57" s="157"/>
      <c r="D57" s="157">
        <f>'将来負担比率（分子）の構造'!I$51</f>
        <v>225</v>
      </c>
      <c r="E57" s="157"/>
      <c r="F57" s="157"/>
      <c r="G57" s="157">
        <f>'将来負担比率（分子）の構造'!J$51</f>
        <v>212</v>
      </c>
      <c r="H57" s="157"/>
      <c r="I57" s="157"/>
      <c r="J57" s="157">
        <f>'将来負担比率（分子）の構造'!K$51</f>
        <v>180</v>
      </c>
      <c r="K57" s="157"/>
      <c r="L57" s="157"/>
      <c r="M57" s="157">
        <f>'将来負担比率（分子）の構造'!L$51</f>
        <v>171</v>
      </c>
      <c r="N57" s="157"/>
      <c r="O57" s="157"/>
      <c r="P57" s="157">
        <f>'将来負担比率（分子）の構造'!M$51</f>
        <v>161</v>
      </c>
    </row>
    <row r="58" spans="1:16" x14ac:dyDescent="0.15">
      <c r="A58" s="157" t="s">
        <v>41</v>
      </c>
      <c r="B58" s="157"/>
      <c r="C58" s="157"/>
      <c r="D58" s="157">
        <f>'将来負担比率（分子）の構造'!I$50</f>
        <v>1522</v>
      </c>
      <c r="E58" s="157"/>
      <c r="F58" s="157"/>
      <c r="G58" s="157">
        <f>'将来負担比率（分子）の構造'!J$50</f>
        <v>1843</v>
      </c>
      <c r="H58" s="157"/>
      <c r="I58" s="157"/>
      <c r="J58" s="157">
        <f>'将来負担比率（分子）の構造'!K$50</f>
        <v>2139</v>
      </c>
      <c r="K58" s="157"/>
      <c r="L58" s="157"/>
      <c r="M58" s="157">
        <f>'将来負担比率（分子）の構造'!L$50</f>
        <v>2353</v>
      </c>
      <c r="N58" s="157"/>
      <c r="O58" s="157"/>
      <c r="P58" s="157">
        <f>'将来負担比率（分子）の構造'!M$50</f>
        <v>2421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172</v>
      </c>
      <c r="C62" s="157"/>
      <c r="D62" s="157"/>
      <c r="E62" s="157">
        <f>'将来負担比率（分子）の構造'!J$45</f>
        <v>137</v>
      </c>
      <c r="F62" s="157"/>
      <c r="G62" s="157"/>
      <c r="H62" s="157">
        <f>'将来負担比率（分子）の構造'!K$45</f>
        <v>143</v>
      </c>
      <c r="I62" s="157"/>
      <c r="J62" s="157"/>
      <c r="K62" s="157">
        <f>'将来負担比率（分子）の構造'!L$45</f>
        <v>202</v>
      </c>
      <c r="L62" s="157"/>
      <c r="M62" s="157"/>
      <c r="N62" s="157">
        <f>'将来負担比率（分子）の構造'!M$45</f>
        <v>133</v>
      </c>
      <c r="O62" s="157"/>
      <c r="P62" s="157"/>
    </row>
    <row r="63" spans="1:16" x14ac:dyDescent="0.15">
      <c r="A63" s="157" t="s">
        <v>34</v>
      </c>
      <c r="B63" s="157">
        <f>'将来負担比率（分子）の構造'!I$44</f>
        <v>533</v>
      </c>
      <c r="C63" s="157"/>
      <c r="D63" s="157"/>
      <c r="E63" s="157">
        <f>'将来負担比率（分子）の構造'!J$44</f>
        <v>671</v>
      </c>
      <c r="F63" s="157"/>
      <c r="G63" s="157"/>
      <c r="H63" s="157">
        <f>'将来負担比率（分子）の構造'!K$44</f>
        <v>641</v>
      </c>
      <c r="I63" s="157"/>
      <c r="J63" s="157"/>
      <c r="K63" s="157">
        <f>'将来負担比率（分子）の構造'!L$44</f>
        <v>666</v>
      </c>
      <c r="L63" s="157"/>
      <c r="M63" s="157"/>
      <c r="N63" s="157">
        <f>'将来負担比率（分子）の構造'!M$44</f>
        <v>681</v>
      </c>
      <c r="O63" s="157"/>
      <c r="P63" s="157"/>
    </row>
    <row r="64" spans="1:16" x14ac:dyDescent="0.15">
      <c r="A64" s="157" t="s">
        <v>33</v>
      </c>
      <c r="B64" s="157">
        <f>'将来負担比率（分子）の構造'!I$43</f>
        <v>2374</v>
      </c>
      <c r="C64" s="157"/>
      <c r="D64" s="157"/>
      <c r="E64" s="157">
        <f>'将来負担比率（分子）の構造'!J$43</f>
        <v>2461</v>
      </c>
      <c r="F64" s="157"/>
      <c r="G64" s="157"/>
      <c r="H64" s="157">
        <f>'将来負担比率（分子）の構造'!K$43</f>
        <v>2133</v>
      </c>
      <c r="I64" s="157"/>
      <c r="J64" s="157"/>
      <c r="K64" s="157">
        <f>'将来負担比率（分子）の構造'!L$43</f>
        <v>2266</v>
      </c>
      <c r="L64" s="157"/>
      <c r="M64" s="157"/>
      <c r="N64" s="157">
        <f>'将来負担比率（分子）の構造'!M$43</f>
        <v>2363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8470</v>
      </c>
      <c r="C66" s="157"/>
      <c r="D66" s="157"/>
      <c r="E66" s="157">
        <f>'将来負担比率（分子）の構造'!J$41</f>
        <v>8631</v>
      </c>
      <c r="F66" s="157"/>
      <c r="G66" s="157"/>
      <c r="H66" s="157">
        <f>'将来負担比率（分子）の構造'!K$41</f>
        <v>8206</v>
      </c>
      <c r="I66" s="157"/>
      <c r="J66" s="157"/>
      <c r="K66" s="157">
        <f>'将来負担比率（分子）の構造'!L$41</f>
        <v>8039</v>
      </c>
      <c r="L66" s="157"/>
      <c r="M66" s="157"/>
      <c r="N66" s="157">
        <f>'将来負担比率（分子）の構造'!M$41</f>
        <v>7660</v>
      </c>
      <c r="O66" s="157"/>
      <c r="P66" s="157"/>
    </row>
    <row r="67" spans="1:16" x14ac:dyDescent="0.15">
      <c r="A67" s="157" t="s">
        <v>71</v>
      </c>
      <c r="B67" s="157" t="e">
        <f>NA()</f>
        <v>#N/A</v>
      </c>
      <c r="C67" s="157">
        <f>IF(ISNUMBER('将来負担比率（分子）の構造'!I$53), IF('将来負担比率（分子）の構造'!I$53 &lt; 0, 0, '将来負担比率（分子）の構造'!I$53), NA())</f>
        <v>4022</v>
      </c>
      <c r="D67" s="157" t="e">
        <f>NA()</f>
        <v>#N/A</v>
      </c>
      <c r="E67" s="157" t="e">
        <f>NA()</f>
        <v>#N/A</v>
      </c>
      <c r="F67" s="157">
        <f>IF(ISNUMBER('将来負担比率（分子）の構造'!J$53), IF('将来負担比率（分子）の構造'!J$53 &lt; 0, 0, '将来負担比率（分子）の構造'!J$53), NA())</f>
        <v>4269</v>
      </c>
      <c r="G67" s="157" t="e">
        <f>NA()</f>
        <v>#N/A</v>
      </c>
      <c r="H67" s="157" t="e">
        <f>NA()</f>
        <v>#N/A</v>
      </c>
      <c r="I67" s="157">
        <f>IF(ISNUMBER('将来負担比率（分子）の構造'!K$53), IF('将来負担比率（分子）の構造'!K$53 &lt; 0, 0, '将来負担比率（分子）の構造'!K$53), NA())</f>
        <v>3394</v>
      </c>
      <c r="J67" s="157" t="e">
        <f>NA()</f>
        <v>#N/A</v>
      </c>
      <c r="K67" s="157" t="e">
        <f>NA()</f>
        <v>#N/A</v>
      </c>
      <c r="L67" s="157">
        <f>IF(ISNUMBER('将来負担比率（分子）の構造'!L$53), IF('将来負担比率（分子）の構造'!L$53 &lt; 0, 0, '将来負担比率（分子）の構造'!L$53), NA())</f>
        <v>3314</v>
      </c>
      <c r="M67" s="157" t="e">
        <f>NA()</f>
        <v>#N/A</v>
      </c>
      <c r="N67" s="157" t="e">
        <f>NA()</f>
        <v>#N/A</v>
      </c>
      <c r="O67" s="157">
        <f>IF(ISNUMBER('将来負担比率（分子）の構造'!M$53), IF('将来負担比率（分子）の構造'!M$53 &lt; 0, 0, '将来負担比率（分子）の構造'!M$53), NA())</f>
        <v>3278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1687</v>
      </c>
      <c r="C72" s="161">
        <f>基金残高に係る経年分析!G55</f>
        <v>1888</v>
      </c>
      <c r="D72" s="161">
        <f>基金残高に係る経年分析!H55</f>
        <v>1738</v>
      </c>
    </row>
    <row r="73" spans="1:16" x14ac:dyDescent="0.15">
      <c r="A73" s="160" t="s">
        <v>74</v>
      </c>
      <c r="B73" s="161">
        <f>基金残高に係る経年分析!F56</f>
        <v>177</v>
      </c>
      <c r="C73" s="161">
        <f>基金残高に係る経年分析!G56</f>
        <v>177</v>
      </c>
      <c r="D73" s="161">
        <f>基金残高に係る経年分析!H56</f>
        <v>207</v>
      </c>
    </row>
    <row r="74" spans="1:16" x14ac:dyDescent="0.15">
      <c r="A74" s="160" t="s">
        <v>75</v>
      </c>
      <c r="B74" s="161">
        <f>基金残高に係る経年分析!F57</f>
        <v>281</v>
      </c>
      <c r="C74" s="161">
        <f>基金残高に係る経年分析!G57</f>
        <v>288</v>
      </c>
      <c r="D74" s="161">
        <f>基金残高に係る経年分析!H57</f>
        <v>476</v>
      </c>
    </row>
  </sheetData>
  <sheetProtection algorithmName="SHA-512" hashValue="oodKq3sMhD2L8cNqV6AQEdbRWtI1XSC5IYWiVZpRp68xP4e56RvKvAcnCCr7HN3fs/JYGv7hN2j6cnbpOv1klg==" saltValue="hpon2nmpkhuy8j3FnFHH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1955403</v>
      </c>
      <c r="S5" s="661"/>
      <c r="T5" s="661"/>
      <c r="U5" s="661"/>
      <c r="V5" s="661"/>
      <c r="W5" s="661"/>
      <c r="X5" s="661"/>
      <c r="Y5" s="689"/>
      <c r="Z5" s="702">
        <v>19.5</v>
      </c>
      <c r="AA5" s="702"/>
      <c r="AB5" s="702"/>
      <c r="AC5" s="702"/>
      <c r="AD5" s="703">
        <v>1955403</v>
      </c>
      <c r="AE5" s="703"/>
      <c r="AF5" s="703"/>
      <c r="AG5" s="703"/>
      <c r="AH5" s="703"/>
      <c r="AI5" s="703"/>
      <c r="AJ5" s="703"/>
      <c r="AK5" s="703"/>
      <c r="AL5" s="690">
        <v>39.799999999999997</v>
      </c>
      <c r="AM5" s="673"/>
      <c r="AN5" s="673"/>
      <c r="AO5" s="691"/>
      <c r="AP5" s="663" t="s">
        <v>216</v>
      </c>
      <c r="AQ5" s="664"/>
      <c r="AR5" s="664"/>
      <c r="AS5" s="664"/>
      <c r="AT5" s="664"/>
      <c r="AU5" s="664"/>
      <c r="AV5" s="664"/>
      <c r="AW5" s="664"/>
      <c r="AX5" s="664"/>
      <c r="AY5" s="664"/>
      <c r="AZ5" s="664"/>
      <c r="BA5" s="664"/>
      <c r="BB5" s="664"/>
      <c r="BC5" s="664"/>
      <c r="BD5" s="664"/>
      <c r="BE5" s="664"/>
      <c r="BF5" s="665"/>
      <c r="BG5" s="614">
        <v>1955403</v>
      </c>
      <c r="BH5" s="615"/>
      <c r="BI5" s="615"/>
      <c r="BJ5" s="615"/>
      <c r="BK5" s="615"/>
      <c r="BL5" s="615"/>
      <c r="BM5" s="615"/>
      <c r="BN5" s="616"/>
      <c r="BO5" s="650">
        <v>100</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39156</v>
      </c>
      <c r="S6" s="615"/>
      <c r="T6" s="615"/>
      <c r="U6" s="615"/>
      <c r="V6" s="615"/>
      <c r="W6" s="615"/>
      <c r="X6" s="615"/>
      <c r="Y6" s="616"/>
      <c r="Z6" s="650">
        <v>0.4</v>
      </c>
      <c r="AA6" s="650"/>
      <c r="AB6" s="650"/>
      <c r="AC6" s="650"/>
      <c r="AD6" s="651">
        <v>39156</v>
      </c>
      <c r="AE6" s="651"/>
      <c r="AF6" s="651"/>
      <c r="AG6" s="651"/>
      <c r="AH6" s="651"/>
      <c r="AI6" s="651"/>
      <c r="AJ6" s="651"/>
      <c r="AK6" s="651"/>
      <c r="AL6" s="617">
        <v>0.8</v>
      </c>
      <c r="AM6" s="618"/>
      <c r="AN6" s="618"/>
      <c r="AO6" s="652"/>
      <c r="AP6" s="611" t="s">
        <v>221</v>
      </c>
      <c r="AQ6" s="612"/>
      <c r="AR6" s="612"/>
      <c r="AS6" s="612"/>
      <c r="AT6" s="612"/>
      <c r="AU6" s="612"/>
      <c r="AV6" s="612"/>
      <c r="AW6" s="612"/>
      <c r="AX6" s="612"/>
      <c r="AY6" s="612"/>
      <c r="AZ6" s="612"/>
      <c r="BA6" s="612"/>
      <c r="BB6" s="612"/>
      <c r="BC6" s="612"/>
      <c r="BD6" s="612"/>
      <c r="BE6" s="612"/>
      <c r="BF6" s="613"/>
      <c r="BG6" s="614">
        <v>1955403</v>
      </c>
      <c r="BH6" s="615"/>
      <c r="BI6" s="615"/>
      <c r="BJ6" s="615"/>
      <c r="BK6" s="615"/>
      <c r="BL6" s="615"/>
      <c r="BM6" s="615"/>
      <c r="BN6" s="616"/>
      <c r="BO6" s="650">
        <v>100</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93858</v>
      </c>
      <c r="CS6" s="615"/>
      <c r="CT6" s="615"/>
      <c r="CU6" s="615"/>
      <c r="CV6" s="615"/>
      <c r="CW6" s="615"/>
      <c r="CX6" s="615"/>
      <c r="CY6" s="616"/>
      <c r="CZ6" s="690">
        <v>0.9</v>
      </c>
      <c r="DA6" s="673"/>
      <c r="DB6" s="673"/>
      <c r="DC6" s="692"/>
      <c r="DD6" s="620" t="s">
        <v>121</v>
      </c>
      <c r="DE6" s="615"/>
      <c r="DF6" s="615"/>
      <c r="DG6" s="615"/>
      <c r="DH6" s="615"/>
      <c r="DI6" s="615"/>
      <c r="DJ6" s="615"/>
      <c r="DK6" s="615"/>
      <c r="DL6" s="615"/>
      <c r="DM6" s="615"/>
      <c r="DN6" s="615"/>
      <c r="DO6" s="615"/>
      <c r="DP6" s="616"/>
      <c r="DQ6" s="620">
        <v>93858</v>
      </c>
      <c r="DR6" s="615"/>
      <c r="DS6" s="615"/>
      <c r="DT6" s="615"/>
      <c r="DU6" s="615"/>
      <c r="DV6" s="615"/>
      <c r="DW6" s="615"/>
      <c r="DX6" s="615"/>
      <c r="DY6" s="615"/>
      <c r="DZ6" s="615"/>
      <c r="EA6" s="615"/>
      <c r="EB6" s="615"/>
      <c r="EC6" s="649"/>
    </row>
    <row r="7" spans="2:143" ht="11.25" customHeight="1" x14ac:dyDescent="0.15">
      <c r="B7" s="611" t="s">
        <v>223</v>
      </c>
      <c r="C7" s="612"/>
      <c r="D7" s="612"/>
      <c r="E7" s="612"/>
      <c r="F7" s="612"/>
      <c r="G7" s="612"/>
      <c r="H7" s="612"/>
      <c r="I7" s="612"/>
      <c r="J7" s="612"/>
      <c r="K7" s="612"/>
      <c r="L7" s="612"/>
      <c r="M7" s="612"/>
      <c r="N7" s="612"/>
      <c r="O7" s="612"/>
      <c r="P7" s="612"/>
      <c r="Q7" s="613"/>
      <c r="R7" s="614">
        <v>558</v>
      </c>
      <c r="S7" s="615"/>
      <c r="T7" s="615"/>
      <c r="U7" s="615"/>
      <c r="V7" s="615"/>
      <c r="W7" s="615"/>
      <c r="X7" s="615"/>
      <c r="Y7" s="616"/>
      <c r="Z7" s="650">
        <v>0</v>
      </c>
      <c r="AA7" s="650"/>
      <c r="AB7" s="650"/>
      <c r="AC7" s="650"/>
      <c r="AD7" s="651">
        <v>558</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866557</v>
      </c>
      <c r="BH7" s="615"/>
      <c r="BI7" s="615"/>
      <c r="BJ7" s="615"/>
      <c r="BK7" s="615"/>
      <c r="BL7" s="615"/>
      <c r="BM7" s="615"/>
      <c r="BN7" s="616"/>
      <c r="BO7" s="650">
        <v>44.3</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1272436</v>
      </c>
      <c r="CS7" s="615"/>
      <c r="CT7" s="615"/>
      <c r="CU7" s="615"/>
      <c r="CV7" s="615"/>
      <c r="CW7" s="615"/>
      <c r="CX7" s="615"/>
      <c r="CY7" s="616"/>
      <c r="CZ7" s="650">
        <v>12.8</v>
      </c>
      <c r="DA7" s="650"/>
      <c r="DB7" s="650"/>
      <c r="DC7" s="650"/>
      <c r="DD7" s="620">
        <v>25838</v>
      </c>
      <c r="DE7" s="615"/>
      <c r="DF7" s="615"/>
      <c r="DG7" s="615"/>
      <c r="DH7" s="615"/>
      <c r="DI7" s="615"/>
      <c r="DJ7" s="615"/>
      <c r="DK7" s="615"/>
      <c r="DL7" s="615"/>
      <c r="DM7" s="615"/>
      <c r="DN7" s="615"/>
      <c r="DO7" s="615"/>
      <c r="DP7" s="616"/>
      <c r="DQ7" s="620">
        <v>763344</v>
      </c>
      <c r="DR7" s="615"/>
      <c r="DS7" s="615"/>
      <c r="DT7" s="615"/>
      <c r="DU7" s="615"/>
      <c r="DV7" s="615"/>
      <c r="DW7" s="615"/>
      <c r="DX7" s="615"/>
      <c r="DY7" s="615"/>
      <c r="DZ7" s="615"/>
      <c r="EA7" s="615"/>
      <c r="EB7" s="615"/>
      <c r="EC7" s="649"/>
    </row>
    <row r="8" spans="2:143" ht="11.25" customHeight="1" x14ac:dyDescent="0.15">
      <c r="B8" s="611" t="s">
        <v>226</v>
      </c>
      <c r="C8" s="612"/>
      <c r="D8" s="612"/>
      <c r="E8" s="612"/>
      <c r="F8" s="612"/>
      <c r="G8" s="612"/>
      <c r="H8" s="612"/>
      <c r="I8" s="612"/>
      <c r="J8" s="612"/>
      <c r="K8" s="612"/>
      <c r="L8" s="612"/>
      <c r="M8" s="612"/>
      <c r="N8" s="612"/>
      <c r="O8" s="612"/>
      <c r="P8" s="612"/>
      <c r="Q8" s="613"/>
      <c r="R8" s="614">
        <v>5653</v>
      </c>
      <c r="S8" s="615"/>
      <c r="T8" s="615"/>
      <c r="U8" s="615"/>
      <c r="V8" s="615"/>
      <c r="W8" s="615"/>
      <c r="X8" s="615"/>
      <c r="Y8" s="616"/>
      <c r="Z8" s="650">
        <v>0.1</v>
      </c>
      <c r="AA8" s="650"/>
      <c r="AB8" s="650"/>
      <c r="AC8" s="650"/>
      <c r="AD8" s="651">
        <v>5653</v>
      </c>
      <c r="AE8" s="651"/>
      <c r="AF8" s="651"/>
      <c r="AG8" s="651"/>
      <c r="AH8" s="651"/>
      <c r="AI8" s="651"/>
      <c r="AJ8" s="651"/>
      <c r="AK8" s="651"/>
      <c r="AL8" s="617">
        <v>0.1</v>
      </c>
      <c r="AM8" s="618"/>
      <c r="AN8" s="618"/>
      <c r="AO8" s="652"/>
      <c r="AP8" s="611" t="s">
        <v>227</v>
      </c>
      <c r="AQ8" s="612"/>
      <c r="AR8" s="612"/>
      <c r="AS8" s="612"/>
      <c r="AT8" s="612"/>
      <c r="AU8" s="612"/>
      <c r="AV8" s="612"/>
      <c r="AW8" s="612"/>
      <c r="AX8" s="612"/>
      <c r="AY8" s="612"/>
      <c r="AZ8" s="612"/>
      <c r="BA8" s="612"/>
      <c r="BB8" s="612"/>
      <c r="BC8" s="612"/>
      <c r="BD8" s="612"/>
      <c r="BE8" s="612"/>
      <c r="BF8" s="613"/>
      <c r="BG8" s="614">
        <v>27980</v>
      </c>
      <c r="BH8" s="615"/>
      <c r="BI8" s="615"/>
      <c r="BJ8" s="615"/>
      <c r="BK8" s="615"/>
      <c r="BL8" s="615"/>
      <c r="BM8" s="615"/>
      <c r="BN8" s="616"/>
      <c r="BO8" s="650">
        <v>1.4</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4987389</v>
      </c>
      <c r="CS8" s="615"/>
      <c r="CT8" s="615"/>
      <c r="CU8" s="615"/>
      <c r="CV8" s="615"/>
      <c r="CW8" s="615"/>
      <c r="CX8" s="615"/>
      <c r="CY8" s="616"/>
      <c r="CZ8" s="650">
        <v>50.3</v>
      </c>
      <c r="DA8" s="650"/>
      <c r="DB8" s="650"/>
      <c r="DC8" s="650"/>
      <c r="DD8" s="620">
        <v>4163</v>
      </c>
      <c r="DE8" s="615"/>
      <c r="DF8" s="615"/>
      <c r="DG8" s="615"/>
      <c r="DH8" s="615"/>
      <c r="DI8" s="615"/>
      <c r="DJ8" s="615"/>
      <c r="DK8" s="615"/>
      <c r="DL8" s="615"/>
      <c r="DM8" s="615"/>
      <c r="DN8" s="615"/>
      <c r="DO8" s="615"/>
      <c r="DP8" s="616"/>
      <c r="DQ8" s="620">
        <v>1952584</v>
      </c>
      <c r="DR8" s="615"/>
      <c r="DS8" s="615"/>
      <c r="DT8" s="615"/>
      <c r="DU8" s="615"/>
      <c r="DV8" s="615"/>
      <c r="DW8" s="615"/>
      <c r="DX8" s="615"/>
      <c r="DY8" s="615"/>
      <c r="DZ8" s="615"/>
      <c r="EA8" s="615"/>
      <c r="EB8" s="615"/>
      <c r="EC8" s="649"/>
    </row>
    <row r="9" spans="2:143" ht="11.25" customHeight="1" x14ac:dyDescent="0.15">
      <c r="B9" s="611" t="s">
        <v>229</v>
      </c>
      <c r="C9" s="612"/>
      <c r="D9" s="612"/>
      <c r="E9" s="612"/>
      <c r="F9" s="612"/>
      <c r="G9" s="612"/>
      <c r="H9" s="612"/>
      <c r="I9" s="612"/>
      <c r="J9" s="612"/>
      <c r="K9" s="612"/>
      <c r="L9" s="612"/>
      <c r="M9" s="612"/>
      <c r="N9" s="612"/>
      <c r="O9" s="612"/>
      <c r="P9" s="612"/>
      <c r="Q9" s="613"/>
      <c r="R9" s="614">
        <v>12589</v>
      </c>
      <c r="S9" s="615"/>
      <c r="T9" s="615"/>
      <c r="U9" s="615"/>
      <c r="V9" s="615"/>
      <c r="W9" s="615"/>
      <c r="X9" s="615"/>
      <c r="Y9" s="616"/>
      <c r="Z9" s="650">
        <v>0.1</v>
      </c>
      <c r="AA9" s="650"/>
      <c r="AB9" s="650"/>
      <c r="AC9" s="650"/>
      <c r="AD9" s="651">
        <v>12589</v>
      </c>
      <c r="AE9" s="651"/>
      <c r="AF9" s="651"/>
      <c r="AG9" s="651"/>
      <c r="AH9" s="651"/>
      <c r="AI9" s="651"/>
      <c r="AJ9" s="651"/>
      <c r="AK9" s="651"/>
      <c r="AL9" s="617">
        <v>0.3</v>
      </c>
      <c r="AM9" s="618"/>
      <c r="AN9" s="618"/>
      <c r="AO9" s="652"/>
      <c r="AP9" s="611" t="s">
        <v>230</v>
      </c>
      <c r="AQ9" s="612"/>
      <c r="AR9" s="612"/>
      <c r="AS9" s="612"/>
      <c r="AT9" s="612"/>
      <c r="AU9" s="612"/>
      <c r="AV9" s="612"/>
      <c r="AW9" s="612"/>
      <c r="AX9" s="612"/>
      <c r="AY9" s="612"/>
      <c r="AZ9" s="612"/>
      <c r="BA9" s="612"/>
      <c r="BB9" s="612"/>
      <c r="BC9" s="612"/>
      <c r="BD9" s="612"/>
      <c r="BE9" s="612"/>
      <c r="BF9" s="613"/>
      <c r="BG9" s="614">
        <v>749239</v>
      </c>
      <c r="BH9" s="615"/>
      <c r="BI9" s="615"/>
      <c r="BJ9" s="615"/>
      <c r="BK9" s="615"/>
      <c r="BL9" s="615"/>
      <c r="BM9" s="615"/>
      <c r="BN9" s="616"/>
      <c r="BO9" s="650">
        <v>38.299999999999997</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540852</v>
      </c>
      <c r="CS9" s="615"/>
      <c r="CT9" s="615"/>
      <c r="CU9" s="615"/>
      <c r="CV9" s="615"/>
      <c r="CW9" s="615"/>
      <c r="CX9" s="615"/>
      <c r="CY9" s="616"/>
      <c r="CZ9" s="650">
        <v>5.5</v>
      </c>
      <c r="DA9" s="650"/>
      <c r="DB9" s="650"/>
      <c r="DC9" s="650"/>
      <c r="DD9" s="620" t="s">
        <v>121</v>
      </c>
      <c r="DE9" s="615"/>
      <c r="DF9" s="615"/>
      <c r="DG9" s="615"/>
      <c r="DH9" s="615"/>
      <c r="DI9" s="615"/>
      <c r="DJ9" s="615"/>
      <c r="DK9" s="615"/>
      <c r="DL9" s="615"/>
      <c r="DM9" s="615"/>
      <c r="DN9" s="615"/>
      <c r="DO9" s="615"/>
      <c r="DP9" s="616"/>
      <c r="DQ9" s="620">
        <v>465226</v>
      </c>
      <c r="DR9" s="615"/>
      <c r="DS9" s="615"/>
      <c r="DT9" s="615"/>
      <c r="DU9" s="615"/>
      <c r="DV9" s="615"/>
      <c r="DW9" s="615"/>
      <c r="DX9" s="615"/>
      <c r="DY9" s="615"/>
      <c r="DZ9" s="615"/>
      <c r="EA9" s="615"/>
      <c r="EB9" s="615"/>
      <c r="EC9" s="649"/>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42117</v>
      </c>
      <c r="BH10" s="615"/>
      <c r="BI10" s="615"/>
      <c r="BJ10" s="615"/>
      <c r="BK10" s="615"/>
      <c r="BL10" s="615"/>
      <c r="BM10" s="615"/>
      <c r="BN10" s="616"/>
      <c r="BO10" s="650">
        <v>2.2000000000000002</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121</v>
      </c>
      <c r="CS10" s="615"/>
      <c r="CT10" s="615"/>
      <c r="CU10" s="615"/>
      <c r="CV10" s="615"/>
      <c r="CW10" s="615"/>
      <c r="CX10" s="615"/>
      <c r="CY10" s="616"/>
      <c r="CZ10" s="650" t="s">
        <v>121</v>
      </c>
      <c r="DA10" s="650"/>
      <c r="DB10" s="650"/>
      <c r="DC10" s="650"/>
      <c r="DD10" s="620" t="s">
        <v>121</v>
      </c>
      <c r="DE10" s="615"/>
      <c r="DF10" s="615"/>
      <c r="DG10" s="615"/>
      <c r="DH10" s="615"/>
      <c r="DI10" s="615"/>
      <c r="DJ10" s="615"/>
      <c r="DK10" s="615"/>
      <c r="DL10" s="615"/>
      <c r="DM10" s="615"/>
      <c r="DN10" s="615"/>
      <c r="DO10" s="615"/>
      <c r="DP10" s="616"/>
      <c r="DQ10" s="620" t="s">
        <v>121</v>
      </c>
      <c r="DR10" s="615"/>
      <c r="DS10" s="615"/>
      <c r="DT10" s="615"/>
      <c r="DU10" s="615"/>
      <c r="DV10" s="615"/>
      <c r="DW10" s="615"/>
      <c r="DX10" s="615"/>
      <c r="DY10" s="615"/>
      <c r="DZ10" s="615"/>
      <c r="EA10" s="615"/>
      <c r="EB10" s="615"/>
      <c r="EC10" s="649"/>
    </row>
    <row r="11" spans="2:143" ht="11.25" customHeight="1" x14ac:dyDescent="0.15">
      <c r="B11" s="611" t="s">
        <v>235</v>
      </c>
      <c r="C11" s="612"/>
      <c r="D11" s="612"/>
      <c r="E11" s="612"/>
      <c r="F11" s="612"/>
      <c r="G11" s="612"/>
      <c r="H11" s="612"/>
      <c r="I11" s="612"/>
      <c r="J11" s="612"/>
      <c r="K11" s="612"/>
      <c r="L11" s="612"/>
      <c r="M11" s="612"/>
      <c r="N11" s="612"/>
      <c r="O11" s="612"/>
      <c r="P11" s="612"/>
      <c r="Q11" s="613"/>
      <c r="R11" s="614">
        <v>468720</v>
      </c>
      <c r="S11" s="615"/>
      <c r="T11" s="615"/>
      <c r="U11" s="615"/>
      <c r="V11" s="615"/>
      <c r="W11" s="615"/>
      <c r="X11" s="615"/>
      <c r="Y11" s="616"/>
      <c r="Z11" s="617">
        <v>4.7</v>
      </c>
      <c r="AA11" s="618"/>
      <c r="AB11" s="618"/>
      <c r="AC11" s="619"/>
      <c r="AD11" s="620">
        <v>468720</v>
      </c>
      <c r="AE11" s="615"/>
      <c r="AF11" s="615"/>
      <c r="AG11" s="615"/>
      <c r="AH11" s="615"/>
      <c r="AI11" s="615"/>
      <c r="AJ11" s="615"/>
      <c r="AK11" s="616"/>
      <c r="AL11" s="617">
        <v>9.5</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47221</v>
      </c>
      <c r="BH11" s="615"/>
      <c r="BI11" s="615"/>
      <c r="BJ11" s="615"/>
      <c r="BK11" s="615"/>
      <c r="BL11" s="615"/>
      <c r="BM11" s="615"/>
      <c r="BN11" s="616"/>
      <c r="BO11" s="650">
        <v>2.4</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32863</v>
      </c>
      <c r="CS11" s="615"/>
      <c r="CT11" s="615"/>
      <c r="CU11" s="615"/>
      <c r="CV11" s="615"/>
      <c r="CW11" s="615"/>
      <c r="CX11" s="615"/>
      <c r="CY11" s="616"/>
      <c r="CZ11" s="650">
        <v>0.3</v>
      </c>
      <c r="DA11" s="650"/>
      <c r="DB11" s="650"/>
      <c r="DC11" s="650"/>
      <c r="DD11" s="620">
        <v>8114</v>
      </c>
      <c r="DE11" s="615"/>
      <c r="DF11" s="615"/>
      <c r="DG11" s="615"/>
      <c r="DH11" s="615"/>
      <c r="DI11" s="615"/>
      <c r="DJ11" s="615"/>
      <c r="DK11" s="615"/>
      <c r="DL11" s="615"/>
      <c r="DM11" s="615"/>
      <c r="DN11" s="615"/>
      <c r="DO11" s="615"/>
      <c r="DP11" s="616"/>
      <c r="DQ11" s="620">
        <v>23548</v>
      </c>
      <c r="DR11" s="615"/>
      <c r="DS11" s="615"/>
      <c r="DT11" s="615"/>
      <c r="DU11" s="615"/>
      <c r="DV11" s="615"/>
      <c r="DW11" s="615"/>
      <c r="DX11" s="615"/>
      <c r="DY11" s="615"/>
      <c r="DZ11" s="615"/>
      <c r="EA11" s="615"/>
      <c r="EB11" s="615"/>
      <c r="EC11" s="649"/>
    </row>
    <row r="12" spans="2:143" ht="11.25" customHeight="1" x14ac:dyDescent="0.15">
      <c r="B12" s="611" t="s">
        <v>238</v>
      </c>
      <c r="C12" s="612"/>
      <c r="D12" s="612"/>
      <c r="E12" s="612"/>
      <c r="F12" s="612"/>
      <c r="G12" s="612"/>
      <c r="H12" s="612"/>
      <c r="I12" s="612"/>
      <c r="J12" s="612"/>
      <c r="K12" s="612"/>
      <c r="L12" s="612"/>
      <c r="M12" s="612"/>
      <c r="N12" s="612"/>
      <c r="O12" s="612"/>
      <c r="P12" s="612"/>
      <c r="Q12" s="613"/>
      <c r="R12" s="614">
        <v>2239</v>
      </c>
      <c r="S12" s="615"/>
      <c r="T12" s="615"/>
      <c r="U12" s="615"/>
      <c r="V12" s="615"/>
      <c r="W12" s="615"/>
      <c r="X12" s="615"/>
      <c r="Y12" s="616"/>
      <c r="Z12" s="650">
        <v>0</v>
      </c>
      <c r="AA12" s="650"/>
      <c r="AB12" s="650"/>
      <c r="AC12" s="650"/>
      <c r="AD12" s="651">
        <v>2239</v>
      </c>
      <c r="AE12" s="651"/>
      <c r="AF12" s="651"/>
      <c r="AG12" s="651"/>
      <c r="AH12" s="651"/>
      <c r="AI12" s="651"/>
      <c r="AJ12" s="651"/>
      <c r="AK12" s="651"/>
      <c r="AL12" s="617">
        <v>0</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921188</v>
      </c>
      <c r="BH12" s="615"/>
      <c r="BI12" s="615"/>
      <c r="BJ12" s="615"/>
      <c r="BK12" s="615"/>
      <c r="BL12" s="615"/>
      <c r="BM12" s="615"/>
      <c r="BN12" s="616"/>
      <c r="BO12" s="650">
        <v>47.1</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149979</v>
      </c>
      <c r="CS12" s="615"/>
      <c r="CT12" s="615"/>
      <c r="CU12" s="615"/>
      <c r="CV12" s="615"/>
      <c r="CW12" s="615"/>
      <c r="CX12" s="615"/>
      <c r="CY12" s="616"/>
      <c r="CZ12" s="650">
        <v>1.5</v>
      </c>
      <c r="DA12" s="650"/>
      <c r="DB12" s="650"/>
      <c r="DC12" s="650"/>
      <c r="DD12" s="620">
        <v>4958</v>
      </c>
      <c r="DE12" s="615"/>
      <c r="DF12" s="615"/>
      <c r="DG12" s="615"/>
      <c r="DH12" s="615"/>
      <c r="DI12" s="615"/>
      <c r="DJ12" s="615"/>
      <c r="DK12" s="615"/>
      <c r="DL12" s="615"/>
      <c r="DM12" s="615"/>
      <c r="DN12" s="615"/>
      <c r="DO12" s="615"/>
      <c r="DP12" s="616"/>
      <c r="DQ12" s="620">
        <v>63793</v>
      </c>
      <c r="DR12" s="615"/>
      <c r="DS12" s="615"/>
      <c r="DT12" s="615"/>
      <c r="DU12" s="615"/>
      <c r="DV12" s="615"/>
      <c r="DW12" s="615"/>
      <c r="DX12" s="615"/>
      <c r="DY12" s="615"/>
      <c r="DZ12" s="615"/>
      <c r="EA12" s="615"/>
      <c r="EB12" s="615"/>
      <c r="EC12" s="649"/>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908933</v>
      </c>
      <c r="BH13" s="615"/>
      <c r="BI13" s="615"/>
      <c r="BJ13" s="615"/>
      <c r="BK13" s="615"/>
      <c r="BL13" s="615"/>
      <c r="BM13" s="615"/>
      <c r="BN13" s="616"/>
      <c r="BO13" s="650">
        <v>46.5</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820066</v>
      </c>
      <c r="CS13" s="615"/>
      <c r="CT13" s="615"/>
      <c r="CU13" s="615"/>
      <c r="CV13" s="615"/>
      <c r="CW13" s="615"/>
      <c r="CX13" s="615"/>
      <c r="CY13" s="616"/>
      <c r="CZ13" s="650">
        <v>8.3000000000000007</v>
      </c>
      <c r="DA13" s="650"/>
      <c r="DB13" s="650"/>
      <c r="DC13" s="650"/>
      <c r="DD13" s="620">
        <v>558181</v>
      </c>
      <c r="DE13" s="615"/>
      <c r="DF13" s="615"/>
      <c r="DG13" s="615"/>
      <c r="DH13" s="615"/>
      <c r="DI13" s="615"/>
      <c r="DJ13" s="615"/>
      <c r="DK13" s="615"/>
      <c r="DL13" s="615"/>
      <c r="DM13" s="615"/>
      <c r="DN13" s="615"/>
      <c r="DO13" s="615"/>
      <c r="DP13" s="616"/>
      <c r="DQ13" s="620">
        <v>238604</v>
      </c>
      <c r="DR13" s="615"/>
      <c r="DS13" s="615"/>
      <c r="DT13" s="615"/>
      <c r="DU13" s="615"/>
      <c r="DV13" s="615"/>
      <c r="DW13" s="615"/>
      <c r="DX13" s="615"/>
      <c r="DY13" s="615"/>
      <c r="DZ13" s="615"/>
      <c r="EA13" s="615"/>
      <c r="EB13" s="615"/>
      <c r="EC13" s="649"/>
    </row>
    <row r="14" spans="2:143" ht="11.25" customHeight="1" x14ac:dyDescent="0.15">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86480</v>
      </c>
      <c r="BH14" s="615"/>
      <c r="BI14" s="615"/>
      <c r="BJ14" s="615"/>
      <c r="BK14" s="615"/>
      <c r="BL14" s="615"/>
      <c r="BM14" s="615"/>
      <c r="BN14" s="616"/>
      <c r="BO14" s="650">
        <v>4.4000000000000004</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298705</v>
      </c>
      <c r="CS14" s="615"/>
      <c r="CT14" s="615"/>
      <c r="CU14" s="615"/>
      <c r="CV14" s="615"/>
      <c r="CW14" s="615"/>
      <c r="CX14" s="615"/>
      <c r="CY14" s="616"/>
      <c r="CZ14" s="650">
        <v>3</v>
      </c>
      <c r="DA14" s="650"/>
      <c r="DB14" s="650"/>
      <c r="DC14" s="650"/>
      <c r="DD14" s="620" t="s">
        <v>121</v>
      </c>
      <c r="DE14" s="615"/>
      <c r="DF14" s="615"/>
      <c r="DG14" s="615"/>
      <c r="DH14" s="615"/>
      <c r="DI14" s="615"/>
      <c r="DJ14" s="615"/>
      <c r="DK14" s="615"/>
      <c r="DL14" s="615"/>
      <c r="DM14" s="615"/>
      <c r="DN14" s="615"/>
      <c r="DO14" s="615"/>
      <c r="DP14" s="616"/>
      <c r="DQ14" s="620">
        <v>298063</v>
      </c>
      <c r="DR14" s="615"/>
      <c r="DS14" s="615"/>
      <c r="DT14" s="615"/>
      <c r="DU14" s="615"/>
      <c r="DV14" s="615"/>
      <c r="DW14" s="615"/>
      <c r="DX14" s="615"/>
      <c r="DY14" s="615"/>
      <c r="DZ14" s="615"/>
      <c r="EA14" s="615"/>
      <c r="EB14" s="615"/>
      <c r="EC14" s="649"/>
    </row>
    <row r="15" spans="2:143" ht="11.25" customHeight="1" x14ac:dyDescent="0.15">
      <c r="B15" s="611" t="s">
        <v>247</v>
      </c>
      <c r="C15" s="612"/>
      <c r="D15" s="612"/>
      <c r="E15" s="612"/>
      <c r="F15" s="612"/>
      <c r="G15" s="612"/>
      <c r="H15" s="612"/>
      <c r="I15" s="612"/>
      <c r="J15" s="612"/>
      <c r="K15" s="612"/>
      <c r="L15" s="612"/>
      <c r="M15" s="612"/>
      <c r="N15" s="612"/>
      <c r="O15" s="612"/>
      <c r="P15" s="612"/>
      <c r="Q15" s="613"/>
      <c r="R15" s="614">
        <v>4426</v>
      </c>
      <c r="S15" s="615"/>
      <c r="T15" s="615"/>
      <c r="U15" s="615"/>
      <c r="V15" s="615"/>
      <c r="W15" s="615"/>
      <c r="X15" s="615"/>
      <c r="Y15" s="616"/>
      <c r="Z15" s="650">
        <v>0</v>
      </c>
      <c r="AA15" s="650"/>
      <c r="AB15" s="650"/>
      <c r="AC15" s="650"/>
      <c r="AD15" s="651">
        <v>4426</v>
      </c>
      <c r="AE15" s="651"/>
      <c r="AF15" s="651"/>
      <c r="AG15" s="651"/>
      <c r="AH15" s="651"/>
      <c r="AI15" s="651"/>
      <c r="AJ15" s="651"/>
      <c r="AK15" s="651"/>
      <c r="AL15" s="617">
        <v>0.1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81178</v>
      </c>
      <c r="BH15" s="615"/>
      <c r="BI15" s="615"/>
      <c r="BJ15" s="615"/>
      <c r="BK15" s="615"/>
      <c r="BL15" s="615"/>
      <c r="BM15" s="615"/>
      <c r="BN15" s="616"/>
      <c r="BO15" s="650">
        <v>4.2</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1061257</v>
      </c>
      <c r="CS15" s="615"/>
      <c r="CT15" s="615"/>
      <c r="CU15" s="615"/>
      <c r="CV15" s="615"/>
      <c r="CW15" s="615"/>
      <c r="CX15" s="615"/>
      <c r="CY15" s="616"/>
      <c r="CZ15" s="650">
        <v>10.7</v>
      </c>
      <c r="DA15" s="650"/>
      <c r="DB15" s="650"/>
      <c r="DC15" s="650"/>
      <c r="DD15" s="620">
        <v>17806</v>
      </c>
      <c r="DE15" s="615"/>
      <c r="DF15" s="615"/>
      <c r="DG15" s="615"/>
      <c r="DH15" s="615"/>
      <c r="DI15" s="615"/>
      <c r="DJ15" s="615"/>
      <c r="DK15" s="615"/>
      <c r="DL15" s="615"/>
      <c r="DM15" s="615"/>
      <c r="DN15" s="615"/>
      <c r="DO15" s="615"/>
      <c r="DP15" s="616"/>
      <c r="DQ15" s="620">
        <v>714556</v>
      </c>
      <c r="DR15" s="615"/>
      <c r="DS15" s="615"/>
      <c r="DT15" s="615"/>
      <c r="DU15" s="615"/>
      <c r="DV15" s="615"/>
      <c r="DW15" s="615"/>
      <c r="DX15" s="615"/>
      <c r="DY15" s="615"/>
      <c r="DZ15" s="615"/>
      <c r="EA15" s="615"/>
      <c r="EB15" s="615"/>
      <c r="EC15" s="649"/>
    </row>
    <row r="16" spans="2:143" ht="11.25" customHeight="1" x14ac:dyDescent="0.15">
      <c r="B16" s="611" t="s">
        <v>250</v>
      </c>
      <c r="C16" s="612"/>
      <c r="D16" s="612"/>
      <c r="E16" s="612"/>
      <c r="F16" s="612"/>
      <c r="G16" s="612"/>
      <c r="H16" s="612"/>
      <c r="I16" s="612"/>
      <c r="J16" s="612"/>
      <c r="K16" s="612"/>
      <c r="L16" s="612"/>
      <c r="M16" s="612"/>
      <c r="N16" s="612"/>
      <c r="O16" s="612"/>
      <c r="P16" s="612"/>
      <c r="Q16" s="613"/>
      <c r="R16" s="614">
        <v>29534</v>
      </c>
      <c r="S16" s="615"/>
      <c r="T16" s="615"/>
      <c r="U16" s="615"/>
      <c r="V16" s="615"/>
      <c r="W16" s="615"/>
      <c r="X16" s="615"/>
      <c r="Y16" s="616"/>
      <c r="Z16" s="650">
        <v>0.3</v>
      </c>
      <c r="AA16" s="650"/>
      <c r="AB16" s="650"/>
      <c r="AC16" s="650"/>
      <c r="AD16" s="651">
        <v>29534</v>
      </c>
      <c r="AE16" s="651"/>
      <c r="AF16" s="651"/>
      <c r="AG16" s="651"/>
      <c r="AH16" s="651"/>
      <c r="AI16" s="651"/>
      <c r="AJ16" s="651"/>
      <c r="AK16" s="651"/>
      <c r="AL16" s="617">
        <v>0.6</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121</v>
      </c>
      <c r="CS16" s="615"/>
      <c r="CT16" s="615"/>
      <c r="CU16" s="615"/>
      <c r="CV16" s="615"/>
      <c r="CW16" s="615"/>
      <c r="CX16" s="615"/>
      <c r="CY16" s="616"/>
      <c r="CZ16" s="650" t="s">
        <v>121</v>
      </c>
      <c r="DA16" s="650"/>
      <c r="DB16" s="650"/>
      <c r="DC16" s="650"/>
      <c r="DD16" s="620" t="s">
        <v>121</v>
      </c>
      <c r="DE16" s="615"/>
      <c r="DF16" s="615"/>
      <c r="DG16" s="615"/>
      <c r="DH16" s="615"/>
      <c r="DI16" s="615"/>
      <c r="DJ16" s="615"/>
      <c r="DK16" s="615"/>
      <c r="DL16" s="615"/>
      <c r="DM16" s="615"/>
      <c r="DN16" s="615"/>
      <c r="DO16" s="615"/>
      <c r="DP16" s="616"/>
      <c r="DQ16" s="620" t="s">
        <v>121</v>
      </c>
      <c r="DR16" s="615"/>
      <c r="DS16" s="615"/>
      <c r="DT16" s="615"/>
      <c r="DU16" s="615"/>
      <c r="DV16" s="615"/>
      <c r="DW16" s="615"/>
      <c r="DX16" s="615"/>
      <c r="DY16" s="615"/>
      <c r="DZ16" s="615"/>
      <c r="EA16" s="615"/>
      <c r="EB16" s="615"/>
      <c r="EC16" s="649"/>
    </row>
    <row r="17" spans="2:133" ht="11.25" customHeight="1" x14ac:dyDescent="0.15">
      <c r="B17" s="611" t="s">
        <v>253</v>
      </c>
      <c r="C17" s="612"/>
      <c r="D17" s="612"/>
      <c r="E17" s="612"/>
      <c r="F17" s="612"/>
      <c r="G17" s="612"/>
      <c r="H17" s="612"/>
      <c r="I17" s="612"/>
      <c r="J17" s="612"/>
      <c r="K17" s="612"/>
      <c r="L17" s="612"/>
      <c r="M17" s="612"/>
      <c r="N17" s="612"/>
      <c r="O17" s="612"/>
      <c r="P17" s="612"/>
      <c r="Q17" s="613"/>
      <c r="R17" s="614">
        <v>95714</v>
      </c>
      <c r="S17" s="615"/>
      <c r="T17" s="615"/>
      <c r="U17" s="615"/>
      <c r="V17" s="615"/>
      <c r="W17" s="615"/>
      <c r="X17" s="615"/>
      <c r="Y17" s="616"/>
      <c r="Z17" s="650">
        <v>1</v>
      </c>
      <c r="AA17" s="650"/>
      <c r="AB17" s="650"/>
      <c r="AC17" s="650"/>
      <c r="AD17" s="651">
        <v>95714</v>
      </c>
      <c r="AE17" s="651"/>
      <c r="AF17" s="651"/>
      <c r="AG17" s="651"/>
      <c r="AH17" s="651"/>
      <c r="AI17" s="651"/>
      <c r="AJ17" s="651"/>
      <c r="AK17" s="651"/>
      <c r="AL17" s="617">
        <v>1.9</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664559</v>
      </c>
      <c r="CS17" s="615"/>
      <c r="CT17" s="615"/>
      <c r="CU17" s="615"/>
      <c r="CV17" s="615"/>
      <c r="CW17" s="615"/>
      <c r="CX17" s="615"/>
      <c r="CY17" s="616"/>
      <c r="CZ17" s="650">
        <v>6.7</v>
      </c>
      <c r="DA17" s="650"/>
      <c r="DB17" s="650"/>
      <c r="DC17" s="650"/>
      <c r="DD17" s="620" t="s">
        <v>121</v>
      </c>
      <c r="DE17" s="615"/>
      <c r="DF17" s="615"/>
      <c r="DG17" s="615"/>
      <c r="DH17" s="615"/>
      <c r="DI17" s="615"/>
      <c r="DJ17" s="615"/>
      <c r="DK17" s="615"/>
      <c r="DL17" s="615"/>
      <c r="DM17" s="615"/>
      <c r="DN17" s="615"/>
      <c r="DO17" s="615"/>
      <c r="DP17" s="616"/>
      <c r="DQ17" s="620">
        <v>646958</v>
      </c>
      <c r="DR17" s="615"/>
      <c r="DS17" s="615"/>
      <c r="DT17" s="615"/>
      <c r="DU17" s="615"/>
      <c r="DV17" s="615"/>
      <c r="DW17" s="615"/>
      <c r="DX17" s="615"/>
      <c r="DY17" s="615"/>
      <c r="DZ17" s="615"/>
      <c r="EA17" s="615"/>
      <c r="EB17" s="615"/>
      <c r="EC17" s="649"/>
    </row>
    <row r="18" spans="2:133" ht="11.25" customHeight="1" x14ac:dyDescent="0.15">
      <c r="B18" s="611" t="s">
        <v>256</v>
      </c>
      <c r="C18" s="612"/>
      <c r="D18" s="612"/>
      <c r="E18" s="612"/>
      <c r="F18" s="612"/>
      <c r="G18" s="612"/>
      <c r="H18" s="612"/>
      <c r="I18" s="612"/>
      <c r="J18" s="612"/>
      <c r="K18" s="612"/>
      <c r="L18" s="612"/>
      <c r="M18" s="612"/>
      <c r="N18" s="612"/>
      <c r="O18" s="612"/>
      <c r="P18" s="612"/>
      <c r="Q18" s="613"/>
      <c r="R18" s="614">
        <v>14332</v>
      </c>
      <c r="S18" s="615"/>
      <c r="T18" s="615"/>
      <c r="U18" s="615"/>
      <c r="V18" s="615"/>
      <c r="W18" s="615"/>
      <c r="X18" s="615"/>
      <c r="Y18" s="616"/>
      <c r="Z18" s="650">
        <v>0.1</v>
      </c>
      <c r="AA18" s="650"/>
      <c r="AB18" s="650"/>
      <c r="AC18" s="650"/>
      <c r="AD18" s="651">
        <v>14332</v>
      </c>
      <c r="AE18" s="651"/>
      <c r="AF18" s="651"/>
      <c r="AG18" s="651"/>
      <c r="AH18" s="651"/>
      <c r="AI18" s="651"/>
      <c r="AJ18" s="651"/>
      <c r="AK18" s="651"/>
      <c r="AL18" s="617">
        <v>0.3</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15">
      <c r="B19" s="611" t="s">
        <v>259</v>
      </c>
      <c r="C19" s="612"/>
      <c r="D19" s="612"/>
      <c r="E19" s="612"/>
      <c r="F19" s="612"/>
      <c r="G19" s="612"/>
      <c r="H19" s="612"/>
      <c r="I19" s="612"/>
      <c r="J19" s="612"/>
      <c r="K19" s="612"/>
      <c r="L19" s="612"/>
      <c r="M19" s="612"/>
      <c r="N19" s="612"/>
      <c r="O19" s="612"/>
      <c r="P19" s="612"/>
      <c r="Q19" s="613"/>
      <c r="R19" s="614">
        <v>81382</v>
      </c>
      <c r="S19" s="615"/>
      <c r="T19" s="615"/>
      <c r="U19" s="615"/>
      <c r="V19" s="615"/>
      <c r="W19" s="615"/>
      <c r="X19" s="615"/>
      <c r="Y19" s="616"/>
      <c r="Z19" s="650">
        <v>0.8</v>
      </c>
      <c r="AA19" s="650"/>
      <c r="AB19" s="650"/>
      <c r="AC19" s="650"/>
      <c r="AD19" s="651">
        <v>81382</v>
      </c>
      <c r="AE19" s="651"/>
      <c r="AF19" s="651"/>
      <c r="AG19" s="651"/>
      <c r="AH19" s="651"/>
      <c r="AI19" s="651"/>
      <c r="AJ19" s="651"/>
      <c r="AK19" s="651"/>
      <c r="AL19" s="617">
        <v>1.7</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121</v>
      </c>
      <c r="BH19" s="615"/>
      <c r="BI19" s="615"/>
      <c r="BJ19" s="615"/>
      <c r="BK19" s="615"/>
      <c r="BL19" s="615"/>
      <c r="BM19" s="615"/>
      <c r="BN19" s="616"/>
      <c r="BO19" s="650" t="s">
        <v>121</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15">
      <c r="B20" s="683" t="s">
        <v>262</v>
      </c>
      <c r="C20" s="684"/>
      <c r="D20" s="684"/>
      <c r="E20" s="684"/>
      <c r="F20" s="684"/>
      <c r="G20" s="684"/>
      <c r="H20" s="684"/>
      <c r="I20" s="684"/>
      <c r="J20" s="684"/>
      <c r="K20" s="684"/>
      <c r="L20" s="684"/>
      <c r="M20" s="684"/>
      <c r="N20" s="684"/>
      <c r="O20" s="684"/>
      <c r="P20" s="684"/>
      <c r="Q20" s="685"/>
      <c r="R20" s="614" t="s">
        <v>121</v>
      </c>
      <c r="S20" s="615"/>
      <c r="T20" s="615"/>
      <c r="U20" s="615"/>
      <c r="V20" s="615"/>
      <c r="W20" s="615"/>
      <c r="X20" s="615"/>
      <c r="Y20" s="616"/>
      <c r="Z20" s="650" t="s">
        <v>121</v>
      </c>
      <c r="AA20" s="650"/>
      <c r="AB20" s="650"/>
      <c r="AC20" s="650"/>
      <c r="AD20" s="651" t="s">
        <v>121</v>
      </c>
      <c r="AE20" s="651"/>
      <c r="AF20" s="651"/>
      <c r="AG20" s="651"/>
      <c r="AH20" s="651"/>
      <c r="AI20" s="651"/>
      <c r="AJ20" s="651"/>
      <c r="AK20" s="651"/>
      <c r="AL20" s="617" t="s">
        <v>121</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121</v>
      </c>
      <c r="BH20" s="615"/>
      <c r="BI20" s="615"/>
      <c r="BJ20" s="615"/>
      <c r="BK20" s="615"/>
      <c r="BL20" s="615"/>
      <c r="BM20" s="615"/>
      <c r="BN20" s="616"/>
      <c r="BO20" s="650" t="s">
        <v>121</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9921964</v>
      </c>
      <c r="CS20" s="615"/>
      <c r="CT20" s="615"/>
      <c r="CU20" s="615"/>
      <c r="CV20" s="615"/>
      <c r="CW20" s="615"/>
      <c r="CX20" s="615"/>
      <c r="CY20" s="616"/>
      <c r="CZ20" s="650">
        <v>100</v>
      </c>
      <c r="DA20" s="650"/>
      <c r="DB20" s="650"/>
      <c r="DC20" s="650"/>
      <c r="DD20" s="620">
        <v>619060</v>
      </c>
      <c r="DE20" s="615"/>
      <c r="DF20" s="615"/>
      <c r="DG20" s="615"/>
      <c r="DH20" s="615"/>
      <c r="DI20" s="615"/>
      <c r="DJ20" s="615"/>
      <c r="DK20" s="615"/>
      <c r="DL20" s="615"/>
      <c r="DM20" s="615"/>
      <c r="DN20" s="615"/>
      <c r="DO20" s="615"/>
      <c r="DP20" s="616"/>
      <c r="DQ20" s="620">
        <v>5260534</v>
      </c>
      <c r="DR20" s="615"/>
      <c r="DS20" s="615"/>
      <c r="DT20" s="615"/>
      <c r="DU20" s="615"/>
      <c r="DV20" s="615"/>
      <c r="DW20" s="615"/>
      <c r="DX20" s="615"/>
      <c r="DY20" s="615"/>
      <c r="DZ20" s="615"/>
      <c r="EA20" s="615"/>
      <c r="EB20" s="615"/>
      <c r="EC20" s="649"/>
    </row>
    <row r="21" spans="2:133" ht="11.25" customHeight="1" x14ac:dyDescent="0.15">
      <c r="B21" s="611" t="s">
        <v>265</v>
      </c>
      <c r="C21" s="612"/>
      <c r="D21" s="612"/>
      <c r="E21" s="612"/>
      <c r="F21" s="612"/>
      <c r="G21" s="612"/>
      <c r="H21" s="612"/>
      <c r="I21" s="612"/>
      <c r="J21" s="612"/>
      <c r="K21" s="612"/>
      <c r="L21" s="612"/>
      <c r="M21" s="612"/>
      <c r="N21" s="612"/>
      <c r="O21" s="612"/>
      <c r="P21" s="612"/>
      <c r="Q21" s="613"/>
      <c r="R21" s="614">
        <v>2413539</v>
      </c>
      <c r="S21" s="615"/>
      <c r="T21" s="615"/>
      <c r="U21" s="615"/>
      <c r="V21" s="615"/>
      <c r="W21" s="615"/>
      <c r="X21" s="615"/>
      <c r="Y21" s="616"/>
      <c r="Z21" s="650">
        <v>24.1</v>
      </c>
      <c r="AA21" s="650"/>
      <c r="AB21" s="650"/>
      <c r="AC21" s="650"/>
      <c r="AD21" s="651">
        <v>2282820</v>
      </c>
      <c r="AE21" s="651"/>
      <c r="AF21" s="651"/>
      <c r="AG21" s="651"/>
      <c r="AH21" s="651"/>
      <c r="AI21" s="651"/>
      <c r="AJ21" s="651"/>
      <c r="AK21" s="651"/>
      <c r="AL21" s="617">
        <v>46.5</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267</v>
      </c>
      <c r="C22" s="612"/>
      <c r="D22" s="612"/>
      <c r="E22" s="612"/>
      <c r="F22" s="612"/>
      <c r="G22" s="612"/>
      <c r="H22" s="612"/>
      <c r="I22" s="612"/>
      <c r="J22" s="612"/>
      <c r="K22" s="612"/>
      <c r="L22" s="612"/>
      <c r="M22" s="612"/>
      <c r="N22" s="612"/>
      <c r="O22" s="612"/>
      <c r="P22" s="612"/>
      <c r="Q22" s="613"/>
      <c r="R22" s="614">
        <v>2282820</v>
      </c>
      <c r="S22" s="615"/>
      <c r="T22" s="615"/>
      <c r="U22" s="615"/>
      <c r="V22" s="615"/>
      <c r="W22" s="615"/>
      <c r="X22" s="615"/>
      <c r="Y22" s="616"/>
      <c r="Z22" s="650">
        <v>22.8</v>
      </c>
      <c r="AA22" s="650"/>
      <c r="AB22" s="650"/>
      <c r="AC22" s="650"/>
      <c r="AD22" s="651">
        <v>2282820</v>
      </c>
      <c r="AE22" s="651"/>
      <c r="AF22" s="651"/>
      <c r="AG22" s="651"/>
      <c r="AH22" s="651"/>
      <c r="AI22" s="651"/>
      <c r="AJ22" s="651"/>
      <c r="AK22" s="651"/>
      <c r="AL22" s="617">
        <v>46.5</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130719</v>
      </c>
      <c r="S23" s="615"/>
      <c r="T23" s="615"/>
      <c r="U23" s="615"/>
      <c r="V23" s="615"/>
      <c r="W23" s="615"/>
      <c r="X23" s="615"/>
      <c r="Y23" s="616"/>
      <c r="Z23" s="650">
        <v>1.3</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5664747</v>
      </c>
      <c r="CS24" s="661"/>
      <c r="CT24" s="661"/>
      <c r="CU24" s="661"/>
      <c r="CV24" s="661"/>
      <c r="CW24" s="661"/>
      <c r="CX24" s="661"/>
      <c r="CY24" s="689"/>
      <c r="CZ24" s="690">
        <v>57.1</v>
      </c>
      <c r="DA24" s="673"/>
      <c r="DB24" s="673"/>
      <c r="DC24" s="692"/>
      <c r="DD24" s="688">
        <v>2766740</v>
      </c>
      <c r="DE24" s="661"/>
      <c r="DF24" s="661"/>
      <c r="DG24" s="661"/>
      <c r="DH24" s="661"/>
      <c r="DI24" s="661"/>
      <c r="DJ24" s="661"/>
      <c r="DK24" s="689"/>
      <c r="DL24" s="688">
        <v>2645989</v>
      </c>
      <c r="DM24" s="661"/>
      <c r="DN24" s="661"/>
      <c r="DO24" s="661"/>
      <c r="DP24" s="661"/>
      <c r="DQ24" s="661"/>
      <c r="DR24" s="661"/>
      <c r="DS24" s="661"/>
      <c r="DT24" s="661"/>
      <c r="DU24" s="661"/>
      <c r="DV24" s="689"/>
      <c r="DW24" s="690">
        <v>53.7</v>
      </c>
      <c r="DX24" s="673"/>
      <c r="DY24" s="673"/>
      <c r="DZ24" s="673"/>
      <c r="EA24" s="673"/>
      <c r="EB24" s="673"/>
      <c r="EC24" s="691"/>
    </row>
    <row r="25" spans="2:133" ht="11.25" customHeight="1" x14ac:dyDescent="0.15">
      <c r="B25" s="611" t="s">
        <v>280</v>
      </c>
      <c r="C25" s="612"/>
      <c r="D25" s="612"/>
      <c r="E25" s="612"/>
      <c r="F25" s="612"/>
      <c r="G25" s="612"/>
      <c r="H25" s="612"/>
      <c r="I25" s="612"/>
      <c r="J25" s="612"/>
      <c r="K25" s="612"/>
      <c r="L25" s="612"/>
      <c r="M25" s="612"/>
      <c r="N25" s="612"/>
      <c r="O25" s="612"/>
      <c r="P25" s="612"/>
      <c r="Q25" s="613"/>
      <c r="R25" s="614">
        <v>5027531</v>
      </c>
      <c r="S25" s="615"/>
      <c r="T25" s="615"/>
      <c r="U25" s="615"/>
      <c r="V25" s="615"/>
      <c r="W25" s="615"/>
      <c r="X25" s="615"/>
      <c r="Y25" s="616"/>
      <c r="Z25" s="650">
        <v>50.2</v>
      </c>
      <c r="AA25" s="650"/>
      <c r="AB25" s="650"/>
      <c r="AC25" s="650"/>
      <c r="AD25" s="651">
        <v>4896812</v>
      </c>
      <c r="AE25" s="651"/>
      <c r="AF25" s="651"/>
      <c r="AG25" s="651"/>
      <c r="AH25" s="651"/>
      <c r="AI25" s="651"/>
      <c r="AJ25" s="651"/>
      <c r="AK25" s="651"/>
      <c r="AL25" s="617">
        <v>99.7</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1681496</v>
      </c>
      <c r="CS25" s="623"/>
      <c r="CT25" s="623"/>
      <c r="CU25" s="623"/>
      <c r="CV25" s="623"/>
      <c r="CW25" s="623"/>
      <c r="CX25" s="623"/>
      <c r="CY25" s="624"/>
      <c r="CZ25" s="617">
        <v>16.899999999999999</v>
      </c>
      <c r="DA25" s="625"/>
      <c r="DB25" s="625"/>
      <c r="DC25" s="626"/>
      <c r="DD25" s="620">
        <v>1342339</v>
      </c>
      <c r="DE25" s="623"/>
      <c r="DF25" s="623"/>
      <c r="DG25" s="623"/>
      <c r="DH25" s="623"/>
      <c r="DI25" s="623"/>
      <c r="DJ25" s="623"/>
      <c r="DK25" s="624"/>
      <c r="DL25" s="620">
        <v>1222407</v>
      </c>
      <c r="DM25" s="623"/>
      <c r="DN25" s="623"/>
      <c r="DO25" s="623"/>
      <c r="DP25" s="623"/>
      <c r="DQ25" s="623"/>
      <c r="DR25" s="623"/>
      <c r="DS25" s="623"/>
      <c r="DT25" s="623"/>
      <c r="DU25" s="623"/>
      <c r="DV25" s="624"/>
      <c r="DW25" s="617">
        <v>24.8</v>
      </c>
      <c r="DX25" s="625"/>
      <c r="DY25" s="625"/>
      <c r="DZ25" s="625"/>
      <c r="EA25" s="625"/>
      <c r="EB25" s="625"/>
      <c r="EC25" s="639"/>
    </row>
    <row r="26" spans="2:133" ht="11.25" customHeight="1" x14ac:dyDescent="0.15">
      <c r="B26" s="611" t="s">
        <v>283</v>
      </c>
      <c r="C26" s="612"/>
      <c r="D26" s="612"/>
      <c r="E26" s="612"/>
      <c r="F26" s="612"/>
      <c r="G26" s="612"/>
      <c r="H26" s="612"/>
      <c r="I26" s="612"/>
      <c r="J26" s="612"/>
      <c r="K26" s="612"/>
      <c r="L26" s="612"/>
      <c r="M26" s="612"/>
      <c r="N26" s="612"/>
      <c r="O26" s="612"/>
      <c r="P26" s="612"/>
      <c r="Q26" s="613"/>
      <c r="R26" s="614">
        <v>1735</v>
      </c>
      <c r="S26" s="615"/>
      <c r="T26" s="615"/>
      <c r="U26" s="615"/>
      <c r="V26" s="615"/>
      <c r="W26" s="615"/>
      <c r="X26" s="615"/>
      <c r="Y26" s="616"/>
      <c r="Z26" s="650">
        <v>0</v>
      </c>
      <c r="AA26" s="650"/>
      <c r="AB26" s="650"/>
      <c r="AC26" s="650"/>
      <c r="AD26" s="651">
        <v>1735</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774190</v>
      </c>
      <c r="CS26" s="615"/>
      <c r="CT26" s="615"/>
      <c r="CU26" s="615"/>
      <c r="CV26" s="615"/>
      <c r="CW26" s="615"/>
      <c r="CX26" s="615"/>
      <c r="CY26" s="616"/>
      <c r="CZ26" s="617">
        <v>7.8</v>
      </c>
      <c r="DA26" s="625"/>
      <c r="DB26" s="625"/>
      <c r="DC26" s="626"/>
      <c r="DD26" s="620">
        <v>747055</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15">
      <c r="B27" s="611" t="s">
        <v>286</v>
      </c>
      <c r="C27" s="612"/>
      <c r="D27" s="612"/>
      <c r="E27" s="612"/>
      <c r="F27" s="612"/>
      <c r="G27" s="612"/>
      <c r="H27" s="612"/>
      <c r="I27" s="612"/>
      <c r="J27" s="612"/>
      <c r="K27" s="612"/>
      <c r="L27" s="612"/>
      <c r="M27" s="612"/>
      <c r="N27" s="612"/>
      <c r="O27" s="612"/>
      <c r="P27" s="612"/>
      <c r="Q27" s="613"/>
      <c r="R27" s="614">
        <v>67410</v>
      </c>
      <c r="S27" s="615"/>
      <c r="T27" s="615"/>
      <c r="U27" s="615"/>
      <c r="V27" s="615"/>
      <c r="W27" s="615"/>
      <c r="X27" s="615"/>
      <c r="Y27" s="616"/>
      <c r="Z27" s="650">
        <v>0.7</v>
      </c>
      <c r="AA27" s="650"/>
      <c r="AB27" s="650"/>
      <c r="AC27" s="650"/>
      <c r="AD27" s="651">
        <v>20</v>
      </c>
      <c r="AE27" s="651"/>
      <c r="AF27" s="651"/>
      <c r="AG27" s="651"/>
      <c r="AH27" s="651"/>
      <c r="AI27" s="651"/>
      <c r="AJ27" s="651"/>
      <c r="AK27" s="651"/>
      <c r="AL27" s="617">
        <v>0</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1955403</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3318692</v>
      </c>
      <c r="CS27" s="623"/>
      <c r="CT27" s="623"/>
      <c r="CU27" s="623"/>
      <c r="CV27" s="623"/>
      <c r="CW27" s="623"/>
      <c r="CX27" s="623"/>
      <c r="CY27" s="624"/>
      <c r="CZ27" s="617">
        <v>33.4</v>
      </c>
      <c r="DA27" s="625"/>
      <c r="DB27" s="625"/>
      <c r="DC27" s="626"/>
      <c r="DD27" s="620">
        <v>777443</v>
      </c>
      <c r="DE27" s="623"/>
      <c r="DF27" s="623"/>
      <c r="DG27" s="623"/>
      <c r="DH27" s="623"/>
      <c r="DI27" s="623"/>
      <c r="DJ27" s="623"/>
      <c r="DK27" s="624"/>
      <c r="DL27" s="620">
        <v>776624</v>
      </c>
      <c r="DM27" s="623"/>
      <c r="DN27" s="623"/>
      <c r="DO27" s="623"/>
      <c r="DP27" s="623"/>
      <c r="DQ27" s="623"/>
      <c r="DR27" s="623"/>
      <c r="DS27" s="623"/>
      <c r="DT27" s="623"/>
      <c r="DU27" s="623"/>
      <c r="DV27" s="624"/>
      <c r="DW27" s="617">
        <v>15.8</v>
      </c>
      <c r="DX27" s="625"/>
      <c r="DY27" s="625"/>
      <c r="DZ27" s="625"/>
      <c r="EA27" s="625"/>
      <c r="EB27" s="625"/>
      <c r="EC27" s="639"/>
    </row>
    <row r="28" spans="2:133" ht="11.25" customHeight="1" x14ac:dyDescent="0.15">
      <c r="B28" s="611" t="s">
        <v>289</v>
      </c>
      <c r="C28" s="612"/>
      <c r="D28" s="612"/>
      <c r="E28" s="612"/>
      <c r="F28" s="612"/>
      <c r="G28" s="612"/>
      <c r="H28" s="612"/>
      <c r="I28" s="612"/>
      <c r="J28" s="612"/>
      <c r="K28" s="612"/>
      <c r="L28" s="612"/>
      <c r="M28" s="612"/>
      <c r="N28" s="612"/>
      <c r="O28" s="612"/>
      <c r="P28" s="612"/>
      <c r="Q28" s="613"/>
      <c r="R28" s="614">
        <v>46370</v>
      </c>
      <c r="S28" s="615"/>
      <c r="T28" s="615"/>
      <c r="U28" s="615"/>
      <c r="V28" s="615"/>
      <c r="W28" s="615"/>
      <c r="X28" s="615"/>
      <c r="Y28" s="616"/>
      <c r="Z28" s="650">
        <v>0.5</v>
      </c>
      <c r="AA28" s="650"/>
      <c r="AB28" s="650"/>
      <c r="AC28" s="650"/>
      <c r="AD28" s="651">
        <v>2589</v>
      </c>
      <c r="AE28" s="651"/>
      <c r="AF28" s="651"/>
      <c r="AG28" s="651"/>
      <c r="AH28" s="651"/>
      <c r="AI28" s="651"/>
      <c r="AJ28" s="651"/>
      <c r="AK28" s="651"/>
      <c r="AL28" s="617">
        <v>0.1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664559</v>
      </c>
      <c r="CS28" s="615"/>
      <c r="CT28" s="615"/>
      <c r="CU28" s="615"/>
      <c r="CV28" s="615"/>
      <c r="CW28" s="615"/>
      <c r="CX28" s="615"/>
      <c r="CY28" s="616"/>
      <c r="CZ28" s="617">
        <v>6.7</v>
      </c>
      <c r="DA28" s="625"/>
      <c r="DB28" s="625"/>
      <c r="DC28" s="626"/>
      <c r="DD28" s="620">
        <v>646958</v>
      </c>
      <c r="DE28" s="615"/>
      <c r="DF28" s="615"/>
      <c r="DG28" s="615"/>
      <c r="DH28" s="615"/>
      <c r="DI28" s="615"/>
      <c r="DJ28" s="615"/>
      <c r="DK28" s="616"/>
      <c r="DL28" s="620">
        <v>646958</v>
      </c>
      <c r="DM28" s="615"/>
      <c r="DN28" s="615"/>
      <c r="DO28" s="615"/>
      <c r="DP28" s="615"/>
      <c r="DQ28" s="615"/>
      <c r="DR28" s="615"/>
      <c r="DS28" s="615"/>
      <c r="DT28" s="615"/>
      <c r="DU28" s="615"/>
      <c r="DV28" s="616"/>
      <c r="DW28" s="617">
        <v>13.1</v>
      </c>
      <c r="DX28" s="625"/>
      <c r="DY28" s="625"/>
      <c r="DZ28" s="625"/>
      <c r="EA28" s="625"/>
      <c r="EB28" s="625"/>
      <c r="EC28" s="639"/>
    </row>
    <row r="29" spans="2:133" ht="11.25" customHeight="1" x14ac:dyDescent="0.15">
      <c r="B29" s="611" t="s">
        <v>291</v>
      </c>
      <c r="C29" s="612"/>
      <c r="D29" s="612"/>
      <c r="E29" s="612"/>
      <c r="F29" s="612"/>
      <c r="G29" s="612"/>
      <c r="H29" s="612"/>
      <c r="I29" s="612"/>
      <c r="J29" s="612"/>
      <c r="K29" s="612"/>
      <c r="L29" s="612"/>
      <c r="M29" s="612"/>
      <c r="N29" s="612"/>
      <c r="O29" s="612"/>
      <c r="P29" s="612"/>
      <c r="Q29" s="613"/>
      <c r="R29" s="614">
        <v>8709</v>
      </c>
      <c r="S29" s="615"/>
      <c r="T29" s="615"/>
      <c r="U29" s="615"/>
      <c r="V29" s="615"/>
      <c r="W29" s="615"/>
      <c r="X29" s="615"/>
      <c r="Y29" s="616"/>
      <c r="Z29" s="650">
        <v>0.1</v>
      </c>
      <c r="AA29" s="650"/>
      <c r="AB29" s="650"/>
      <c r="AC29" s="650"/>
      <c r="AD29" s="651">
        <v>165</v>
      </c>
      <c r="AE29" s="651"/>
      <c r="AF29" s="651"/>
      <c r="AG29" s="651"/>
      <c r="AH29" s="651"/>
      <c r="AI29" s="651"/>
      <c r="AJ29" s="651"/>
      <c r="AK29" s="651"/>
      <c r="AL29" s="617">
        <v>0</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664510</v>
      </c>
      <c r="CS29" s="623"/>
      <c r="CT29" s="623"/>
      <c r="CU29" s="623"/>
      <c r="CV29" s="623"/>
      <c r="CW29" s="623"/>
      <c r="CX29" s="623"/>
      <c r="CY29" s="624"/>
      <c r="CZ29" s="617">
        <v>6.7</v>
      </c>
      <c r="DA29" s="625"/>
      <c r="DB29" s="625"/>
      <c r="DC29" s="626"/>
      <c r="DD29" s="620">
        <v>646909</v>
      </c>
      <c r="DE29" s="623"/>
      <c r="DF29" s="623"/>
      <c r="DG29" s="623"/>
      <c r="DH29" s="623"/>
      <c r="DI29" s="623"/>
      <c r="DJ29" s="623"/>
      <c r="DK29" s="624"/>
      <c r="DL29" s="620">
        <v>646909</v>
      </c>
      <c r="DM29" s="623"/>
      <c r="DN29" s="623"/>
      <c r="DO29" s="623"/>
      <c r="DP29" s="623"/>
      <c r="DQ29" s="623"/>
      <c r="DR29" s="623"/>
      <c r="DS29" s="623"/>
      <c r="DT29" s="623"/>
      <c r="DU29" s="623"/>
      <c r="DV29" s="624"/>
      <c r="DW29" s="617">
        <v>13.1</v>
      </c>
      <c r="DX29" s="625"/>
      <c r="DY29" s="625"/>
      <c r="DZ29" s="625"/>
      <c r="EA29" s="625"/>
      <c r="EB29" s="625"/>
      <c r="EC29" s="639"/>
    </row>
    <row r="30" spans="2:133" ht="11.25" customHeight="1" x14ac:dyDescent="0.15">
      <c r="B30" s="611" t="s">
        <v>293</v>
      </c>
      <c r="C30" s="612"/>
      <c r="D30" s="612"/>
      <c r="E30" s="612"/>
      <c r="F30" s="612"/>
      <c r="G30" s="612"/>
      <c r="H30" s="612"/>
      <c r="I30" s="612"/>
      <c r="J30" s="612"/>
      <c r="K30" s="612"/>
      <c r="L30" s="612"/>
      <c r="M30" s="612"/>
      <c r="N30" s="612"/>
      <c r="O30" s="612"/>
      <c r="P30" s="612"/>
      <c r="Q30" s="613"/>
      <c r="R30" s="614">
        <v>2358193</v>
      </c>
      <c r="S30" s="615"/>
      <c r="T30" s="615"/>
      <c r="U30" s="615"/>
      <c r="V30" s="615"/>
      <c r="W30" s="615"/>
      <c r="X30" s="615"/>
      <c r="Y30" s="616"/>
      <c r="Z30" s="650">
        <v>23.5</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627912</v>
      </c>
      <c r="CS30" s="615"/>
      <c r="CT30" s="615"/>
      <c r="CU30" s="615"/>
      <c r="CV30" s="615"/>
      <c r="CW30" s="615"/>
      <c r="CX30" s="615"/>
      <c r="CY30" s="616"/>
      <c r="CZ30" s="617">
        <v>6.3</v>
      </c>
      <c r="DA30" s="625"/>
      <c r="DB30" s="625"/>
      <c r="DC30" s="626"/>
      <c r="DD30" s="620">
        <v>610311</v>
      </c>
      <c r="DE30" s="615"/>
      <c r="DF30" s="615"/>
      <c r="DG30" s="615"/>
      <c r="DH30" s="615"/>
      <c r="DI30" s="615"/>
      <c r="DJ30" s="615"/>
      <c r="DK30" s="616"/>
      <c r="DL30" s="620">
        <v>610311</v>
      </c>
      <c r="DM30" s="615"/>
      <c r="DN30" s="615"/>
      <c r="DO30" s="615"/>
      <c r="DP30" s="615"/>
      <c r="DQ30" s="615"/>
      <c r="DR30" s="615"/>
      <c r="DS30" s="615"/>
      <c r="DT30" s="615"/>
      <c r="DU30" s="615"/>
      <c r="DV30" s="616"/>
      <c r="DW30" s="617">
        <v>12.4</v>
      </c>
      <c r="DX30" s="625"/>
      <c r="DY30" s="625"/>
      <c r="DZ30" s="625"/>
      <c r="EA30" s="625"/>
      <c r="EB30" s="625"/>
      <c r="EC30" s="639"/>
    </row>
    <row r="31" spans="2:133" ht="11.25" customHeight="1" x14ac:dyDescent="0.15">
      <c r="B31" s="683" t="s">
        <v>297</v>
      </c>
      <c r="C31" s="684"/>
      <c r="D31" s="684"/>
      <c r="E31" s="684"/>
      <c r="F31" s="684"/>
      <c r="G31" s="684"/>
      <c r="H31" s="684"/>
      <c r="I31" s="684"/>
      <c r="J31" s="684"/>
      <c r="K31" s="684"/>
      <c r="L31" s="684"/>
      <c r="M31" s="684"/>
      <c r="N31" s="684"/>
      <c r="O31" s="684"/>
      <c r="P31" s="684"/>
      <c r="Q31" s="685"/>
      <c r="R31" s="614" t="s">
        <v>121</v>
      </c>
      <c r="S31" s="615"/>
      <c r="T31" s="615"/>
      <c r="U31" s="615"/>
      <c r="V31" s="615"/>
      <c r="W31" s="615"/>
      <c r="X31" s="615"/>
      <c r="Y31" s="616"/>
      <c r="Z31" s="650" t="s">
        <v>121</v>
      </c>
      <c r="AA31" s="650"/>
      <c r="AB31" s="650"/>
      <c r="AC31" s="650"/>
      <c r="AD31" s="651" t="s">
        <v>121</v>
      </c>
      <c r="AE31" s="651"/>
      <c r="AF31" s="651"/>
      <c r="AG31" s="651"/>
      <c r="AH31" s="651"/>
      <c r="AI31" s="651"/>
      <c r="AJ31" s="651"/>
      <c r="AK31" s="651"/>
      <c r="AL31" s="617" t="s">
        <v>121</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99.5</v>
      </c>
      <c r="BH31" s="672"/>
      <c r="BI31" s="672"/>
      <c r="BJ31" s="672"/>
      <c r="BK31" s="672"/>
      <c r="BL31" s="672"/>
      <c r="BM31" s="673">
        <v>98.8</v>
      </c>
      <c r="BN31" s="672"/>
      <c r="BO31" s="672"/>
      <c r="BP31" s="672"/>
      <c r="BQ31" s="674"/>
      <c r="BR31" s="671">
        <v>99.5</v>
      </c>
      <c r="BS31" s="672"/>
      <c r="BT31" s="672"/>
      <c r="BU31" s="672"/>
      <c r="BV31" s="672"/>
      <c r="BW31" s="672"/>
      <c r="BX31" s="673">
        <v>98.9</v>
      </c>
      <c r="BY31" s="672"/>
      <c r="BZ31" s="672"/>
      <c r="CA31" s="672"/>
      <c r="CB31" s="674"/>
      <c r="CD31" s="629"/>
      <c r="CE31" s="630"/>
      <c r="CF31" s="611" t="s">
        <v>300</v>
      </c>
      <c r="CG31" s="612"/>
      <c r="CH31" s="612"/>
      <c r="CI31" s="612"/>
      <c r="CJ31" s="612"/>
      <c r="CK31" s="612"/>
      <c r="CL31" s="612"/>
      <c r="CM31" s="612"/>
      <c r="CN31" s="612"/>
      <c r="CO31" s="612"/>
      <c r="CP31" s="612"/>
      <c r="CQ31" s="613"/>
      <c r="CR31" s="614">
        <v>36598</v>
      </c>
      <c r="CS31" s="623"/>
      <c r="CT31" s="623"/>
      <c r="CU31" s="623"/>
      <c r="CV31" s="623"/>
      <c r="CW31" s="623"/>
      <c r="CX31" s="623"/>
      <c r="CY31" s="624"/>
      <c r="CZ31" s="617">
        <v>0.4</v>
      </c>
      <c r="DA31" s="625"/>
      <c r="DB31" s="625"/>
      <c r="DC31" s="626"/>
      <c r="DD31" s="620">
        <v>36598</v>
      </c>
      <c r="DE31" s="623"/>
      <c r="DF31" s="623"/>
      <c r="DG31" s="623"/>
      <c r="DH31" s="623"/>
      <c r="DI31" s="623"/>
      <c r="DJ31" s="623"/>
      <c r="DK31" s="624"/>
      <c r="DL31" s="620">
        <v>36598</v>
      </c>
      <c r="DM31" s="623"/>
      <c r="DN31" s="623"/>
      <c r="DO31" s="623"/>
      <c r="DP31" s="623"/>
      <c r="DQ31" s="623"/>
      <c r="DR31" s="623"/>
      <c r="DS31" s="623"/>
      <c r="DT31" s="623"/>
      <c r="DU31" s="623"/>
      <c r="DV31" s="624"/>
      <c r="DW31" s="617">
        <v>0.7</v>
      </c>
      <c r="DX31" s="625"/>
      <c r="DY31" s="625"/>
      <c r="DZ31" s="625"/>
      <c r="EA31" s="625"/>
      <c r="EB31" s="625"/>
      <c r="EC31" s="639"/>
    </row>
    <row r="32" spans="2:133" ht="11.25" customHeight="1" x14ac:dyDescent="0.15">
      <c r="B32" s="611" t="s">
        <v>301</v>
      </c>
      <c r="C32" s="612"/>
      <c r="D32" s="612"/>
      <c r="E32" s="612"/>
      <c r="F32" s="612"/>
      <c r="G32" s="612"/>
      <c r="H32" s="612"/>
      <c r="I32" s="612"/>
      <c r="J32" s="612"/>
      <c r="K32" s="612"/>
      <c r="L32" s="612"/>
      <c r="M32" s="612"/>
      <c r="N32" s="612"/>
      <c r="O32" s="612"/>
      <c r="P32" s="612"/>
      <c r="Q32" s="613"/>
      <c r="R32" s="614">
        <v>1479247</v>
      </c>
      <c r="S32" s="615"/>
      <c r="T32" s="615"/>
      <c r="U32" s="615"/>
      <c r="V32" s="615"/>
      <c r="W32" s="615"/>
      <c r="X32" s="615"/>
      <c r="Y32" s="616"/>
      <c r="Z32" s="650">
        <v>14.8</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302</v>
      </c>
      <c r="AX32" s="611" t="s">
        <v>303</v>
      </c>
      <c r="AY32" s="612"/>
      <c r="AZ32" s="612"/>
      <c r="BA32" s="612"/>
      <c r="BB32" s="612"/>
      <c r="BC32" s="612"/>
      <c r="BD32" s="612"/>
      <c r="BE32" s="612"/>
      <c r="BF32" s="613"/>
      <c r="BG32" s="670">
        <v>99.4</v>
      </c>
      <c r="BH32" s="623"/>
      <c r="BI32" s="623"/>
      <c r="BJ32" s="623"/>
      <c r="BK32" s="623"/>
      <c r="BL32" s="623"/>
      <c r="BM32" s="618">
        <v>98.6</v>
      </c>
      <c r="BN32" s="623"/>
      <c r="BO32" s="623"/>
      <c r="BP32" s="623"/>
      <c r="BQ32" s="648"/>
      <c r="BR32" s="670">
        <v>99.6</v>
      </c>
      <c r="BS32" s="623"/>
      <c r="BT32" s="623"/>
      <c r="BU32" s="623"/>
      <c r="BV32" s="623"/>
      <c r="BW32" s="623"/>
      <c r="BX32" s="618">
        <v>98.8</v>
      </c>
      <c r="BY32" s="623"/>
      <c r="BZ32" s="623"/>
      <c r="CA32" s="623"/>
      <c r="CB32" s="648"/>
      <c r="CD32" s="631"/>
      <c r="CE32" s="632"/>
      <c r="CF32" s="611" t="s">
        <v>304</v>
      </c>
      <c r="CG32" s="612"/>
      <c r="CH32" s="612"/>
      <c r="CI32" s="612"/>
      <c r="CJ32" s="612"/>
      <c r="CK32" s="612"/>
      <c r="CL32" s="612"/>
      <c r="CM32" s="612"/>
      <c r="CN32" s="612"/>
      <c r="CO32" s="612"/>
      <c r="CP32" s="612"/>
      <c r="CQ32" s="613"/>
      <c r="CR32" s="614">
        <v>49</v>
      </c>
      <c r="CS32" s="615"/>
      <c r="CT32" s="615"/>
      <c r="CU32" s="615"/>
      <c r="CV32" s="615"/>
      <c r="CW32" s="615"/>
      <c r="CX32" s="615"/>
      <c r="CY32" s="616"/>
      <c r="CZ32" s="617">
        <v>0</v>
      </c>
      <c r="DA32" s="625"/>
      <c r="DB32" s="625"/>
      <c r="DC32" s="626"/>
      <c r="DD32" s="620">
        <v>49</v>
      </c>
      <c r="DE32" s="615"/>
      <c r="DF32" s="615"/>
      <c r="DG32" s="615"/>
      <c r="DH32" s="615"/>
      <c r="DI32" s="615"/>
      <c r="DJ32" s="615"/>
      <c r="DK32" s="616"/>
      <c r="DL32" s="620">
        <v>49</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305</v>
      </c>
      <c r="C33" s="612"/>
      <c r="D33" s="612"/>
      <c r="E33" s="612"/>
      <c r="F33" s="612"/>
      <c r="G33" s="612"/>
      <c r="H33" s="612"/>
      <c r="I33" s="612"/>
      <c r="J33" s="612"/>
      <c r="K33" s="612"/>
      <c r="L33" s="612"/>
      <c r="M33" s="612"/>
      <c r="N33" s="612"/>
      <c r="O33" s="612"/>
      <c r="P33" s="612"/>
      <c r="Q33" s="613"/>
      <c r="R33" s="614">
        <v>10836</v>
      </c>
      <c r="S33" s="615"/>
      <c r="T33" s="615"/>
      <c r="U33" s="615"/>
      <c r="V33" s="615"/>
      <c r="W33" s="615"/>
      <c r="X33" s="615"/>
      <c r="Y33" s="616"/>
      <c r="Z33" s="650">
        <v>0.1</v>
      </c>
      <c r="AA33" s="650"/>
      <c r="AB33" s="650"/>
      <c r="AC33" s="650"/>
      <c r="AD33" s="651">
        <v>3708</v>
      </c>
      <c r="AE33" s="651"/>
      <c r="AF33" s="651"/>
      <c r="AG33" s="651"/>
      <c r="AH33" s="651"/>
      <c r="AI33" s="651"/>
      <c r="AJ33" s="651"/>
      <c r="AK33" s="651"/>
      <c r="AL33" s="617">
        <v>0.1</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99.6</v>
      </c>
      <c r="BH33" s="599"/>
      <c r="BI33" s="599"/>
      <c r="BJ33" s="599"/>
      <c r="BK33" s="599"/>
      <c r="BL33" s="599"/>
      <c r="BM33" s="643">
        <v>99.1</v>
      </c>
      <c r="BN33" s="599"/>
      <c r="BO33" s="599"/>
      <c r="BP33" s="599"/>
      <c r="BQ33" s="637"/>
      <c r="BR33" s="669">
        <v>99.4</v>
      </c>
      <c r="BS33" s="599"/>
      <c r="BT33" s="599"/>
      <c r="BU33" s="599"/>
      <c r="BV33" s="599"/>
      <c r="BW33" s="599"/>
      <c r="BX33" s="643">
        <v>98.9</v>
      </c>
      <c r="BY33" s="599"/>
      <c r="BZ33" s="599"/>
      <c r="CA33" s="599"/>
      <c r="CB33" s="637"/>
      <c r="CD33" s="611" t="s">
        <v>307</v>
      </c>
      <c r="CE33" s="612"/>
      <c r="CF33" s="612"/>
      <c r="CG33" s="612"/>
      <c r="CH33" s="612"/>
      <c r="CI33" s="612"/>
      <c r="CJ33" s="612"/>
      <c r="CK33" s="612"/>
      <c r="CL33" s="612"/>
      <c r="CM33" s="612"/>
      <c r="CN33" s="612"/>
      <c r="CO33" s="612"/>
      <c r="CP33" s="612"/>
      <c r="CQ33" s="613"/>
      <c r="CR33" s="614">
        <v>3638157</v>
      </c>
      <c r="CS33" s="623"/>
      <c r="CT33" s="623"/>
      <c r="CU33" s="623"/>
      <c r="CV33" s="623"/>
      <c r="CW33" s="623"/>
      <c r="CX33" s="623"/>
      <c r="CY33" s="624"/>
      <c r="CZ33" s="617">
        <v>36.700000000000003</v>
      </c>
      <c r="DA33" s="625"/>
      <c r="DB33" s="625"/>
      <c r="DC33" s="626"/>
      <c r="DD33" s="620">
        <v>2440358</v>
      </c>
      <c r="DE33" s="623"/>
      <c r="DF33" s="623"/>
      <c r="DG33" s="623"/>
      <c r="DH33" s="623"/>
      <c r="DI33" s="623"/>
      <c r="DJ33" s="623"/>
      <c r="DK33" s="624"/>
      <c r="DL33" s="620">
        <v>1837598</v>
      </c>
      <c r="DM33" s="623"/>
      <c r="DN33" s="623"/>
      <c r="DO33" s="623"/>
      <c r="DP33" s="623"/>
      <c r="DQ33" s="623"/>
      <c r="DR33" s="623"/>
      <c r="DS33" s="623"/>
      <c r="DT33" s="623"/>
      <c r="DU33" s="623"/>
      <c r="DV33" s="624"/>
      <c r="DW33" s="617">
        <v>37.299999999999997</v>
      </c>
      <c r="DX33" s="625"/>
      <c r="DY33" s="625"/>
      <c r="DZ33" s="625"/>
      <c r="EA33" s="625"/>
      <c r="EB33" s="625"/>
      <c r="EC33" s="639"/>
    </row>
    <row r="34" spans="2:133" ht="11.25" customHeight="1" x14ac:dyDescent="0.15">
      <c r="B34" s="611" t="s">
        <v>308</v>
      </c>
      <c r="C34" s="612"/>
      <c r="D34" s="612"/>
      <c r="E34" s="612"/>
      <c r="F34" s="612"/>
      <c r="G34" s="612"/>
      <c r="H34" s="612"/>
      <c r="I34" s="612"/>
      <c r="J34" s="612"/>
      <c r="K34" s="612"/>
      <c r="L34" s="612"/>
      <c r="M34" s="612"/>
      <c r="N34" s="612"/>
      <c r="O34" s="612"/>
      <c r="P34" s="612"/>
      <c r="Q34" s="613"/>
      <c r="R34" s="614">
        <v>228893</v>
      </c>
      <c r="S34" s="615"/>
      <c r="T34" s="615"/>
      <c r="U34" s="615"/>
      <c r="V34" s="615"/>
      <c r="W34" s="615"/>
      <c r="X34" s="615"/>
      <c r="Y34" s="616"/>
      <c r="Z34" s="650">
        <v>2.2999999999999998</v>
      </c>
      <c r="AA34" s="650"/>
      <c r="AB34" s="650"/>
      <c r="AC34" s="650"/>
      <c r="AD34" s="651" t="s">
        <v>121</v>
      </c>
      <c r="AE34" s="651"/>
      <c r="AF34" s="651"/>
      <c r="AG34" s="651"/>
      <c r="AH34" s="651"/>
      <c r="AI34" s="651"/>
      <c r="AJ34" s="651"/>
      <c r="AK34" s="651"/>
      <c r="AL34" s="617" t="s">
        <v>121</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1219859</v>
      </c>
      <c r="CS34" s="615"/>
      <c r="CT34" s="615"/>
      <c r="CU34" s="615"/>
      <c r="CV34" s="615"/>
      <c r="CW34" s="615"/>
      <c r="CX34" s="615"/>
      <c r="CY34" s="616"/>
      <c r="CZ34" s="617">
        <v>12.3</v>
      </c>
      <c r="DA34" s="625"/>
      <c r="DB34" s="625"/>
      <c r="DC34" s="626"/>
      <c r="DD34" s="620">
        <v>706847</v>
      </c>
      <c r="DE34" s="615"/>
      <c r="DF34" s="615"/>
      <c r="DG34" s="615"/>
      <c r="DH34" s="615"/>
      <c r="DI34" s="615"/>
      <c r="DJ34" s="615"/>
      <c r="DK34" s="616"/>
      <c r="DL34" s="620">
        <v>620209</v>
      </c>
      <c r="DM34" s="615"/>
      <c r="DN34" s="615"/>
      <c r="DO34" s="615"/>
      <c r="DP34" s="615"/>
      <c r="DQ34" s="615"/>
      <c r="DR34" s="615"/>
      <c r="DS34" s="615"/>
      <c r="DT34" s="615"/>
      <c r="DU34" s="615"/>
      <c r="DV34" s="616"/>
      <c r="DW34" s="617">
        <v>12.6</v>
      </c>
      <c r="DX34" s="625"/>
      <c r="DY34" s="625"/>
      <c r="DZ34" s="625"/>
      <c r="EA34" s="625"/>
      <c r="EB34" s="625"/>
      <c r="EC34" s="639"/>
    </row>
    <row r="35" spans="2:133" ht="11.25" customHeight="1" x14ac:dyDescent="0.15">
      <c r="B35" s="611" t="s">
        <v>310</v>
      </c>
      <c r="C35" s="612"/>
      <c r="D35" s="612"/>
      <c r="E35" s="612"/>
      <c r="F35" s="612"/>
      <c r="G35" s="612"/>
      <c r="H35" s="612"/>
      <c r="I35" s="612"/>
      <c r="J35" s="612"/>
      <c r="K35" s="612"/>
      <c r="L35" s="612"/>
      <c r="M35" s="612"/>
      <c r="N35" s="612"/>
      <c r="O35" s="612"/>
      <c r="P35" s="612"/>
      <c r="Q35" s="613"/>
      <c r="R35" s="614">
        <v>133151</v>
      </c>
      <c r="S35" s="615"/>
      <c r="T35" s="615"/>
      <c r="U35" s="615"/>
      <c r="V35" s="615"/>
      <c r="W35" s="615"/>
      <c r="X35" s="615"/>
      <c r="Y35" s="616"/>
      <c r="Z35" s="650">
        <v>1.3</v>
      </c>
      <c r="AA35" s="650"/>
      <c r="AB35" s="650"/>
      <c r="AC35" s="650"/>
      <c r="AD35" s="651" t="s">
        <v>121</v>
      </c>
      <c r="AE35" s="651"/>
      <c r="AF35" s="651"/>
      <c r="AG35" s="651"/>
      <c r="AH35" s="651"/>
      <c r="AI35" s="651"/>
      <c r="AJ35" s="651"/>
      <c r="AK35" s="651"/>
      <c r="AL35" s="617" t="s">
        <v>121</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45819</v>
      </c>
      <c r="CS35" s="623"/>
      <c r="CT35" s="623"/>
      <c r="CU35" s="623"/>
      <c r="CV35" s="623"/>
      <c r="CW35" s="623"/>
      <c r="CX35" s="623"/>
      <c r="CY35" s="624"/>
      <c r="CZ35" s="617">
        <v>0.5</v>
      </c>
      <c r="DA35" s="625"/>
      <c r="DB35" s="625"/>
      <c r="DC35" s="626"/>
      <c r="DD35" s="620">
        <v>35459</v>
      </c>
      <c r="DE35" s="623"/>
      <c r="DF35" s="623"/>
      <c r="DG35" s="623"/>
      <c r="DH35" s="623"/>
      <c r="DI35" s="623"/>
      <c r="DJ35" s="623"/>
      <c r="DK35" s="624"/>
      <c r="DL35" s="620">
        <v>9563</v>
      </c>
      <c r="DM35" s="623"/>
      <c r="DN35" s="623"/>
      <c r="DO35" s="623"/>
      <c r="DP35" s="623"/>
      <c r="DQ35" s="623"/>
      <c r="DR35" s="623"/>
      <c r="DS35" s="623"/>
      <c r="DT35" s="623"/>
      <c r="DU35" s="623"/>
      <c r="DV35" s="624"/>
      <c r="DW35" s="617">
        <v>0.2</v>
      </c>
      <c r="DX35" s="625"/>
      <c r="DY35" s="625"/>
      <c r="DZ35" s="625"/>
      <c r="EA35" s="625"/>
      <c r="EB35" s="625"/>
      <c r="EC35" s="639"/>
    </row>
    <row r="36" spans="2:133" ht="11.25" customHeight="1" x14ac:dyDescent="0.15">
      <c r="B36" s="611" t="s">
        <v>314</v>
      </c>
      <c r="C36" s="612"/>
      <c r="D36" s="612"/>
      <c r="E36" s="612"/>
      <c r="F36" s="612"/>
      <c r="G36" s="612"/>
      <c r="H36" s="612"/>
      <c r="I36" s="612"/>
      <c r="J36" s="612"/>
      <c r="K36" s="612"/>
      <c r="L36" s="612"/>
      <c r="M36" s="612"/>
      <c r="N36" s="612"/>
      <c r="O36" s="612"/>
      <c r="P36" s="612"/>
      <c r="Q36" s="613"/>
      <c r="R36" s="614">
        <v>118404</v>
      </c>
      <c r="S36" s="615"/>
      <c r="T36" s="615"/>
      <c r="U36" s="615"/>
      <c r="V36" s="615"/>
      <c r="W36" s="615"/>
      <c r="X36" s="615"/>
      <c r="Y36" s="616"/>
      <c r="Z36" s="650">
        <v>1.2</v>
      </c>
      <c r="AA36" s="650"/>
      <c r="AB36" s="650"/>
      <c r="AC36" s="650"/>
      <c r="AD36" s="651" t="s">
        <v>121</v>
      </c>
      <c r="AE36" s="651"/>
      <c r="AF36" s="651"/>
      <c r="AG36" s="651"/>
      <c r="AH36" s="651"/>
      <c r="AI36" s="651"/>
      <c r="AJ36" s="651"/>
      <c r="AK36" s="651"/>
      <c r="AL36" s="617" t="s">
        <v>121</v>
      </c>
      <c r="AM36" s="618"/>
      <c r="AN36" s="618"/>
      <c r="AO36" s="652"/>
      <c r="AP36" s="206"/>
      <c r="AQ36" s="657" t="s">
        <v>315</v>
      </c>
      <c r="AR36" s="658"/>
      <c r="AS36" s="658"/>
      <c r="AT36" s="658"/>
      <c r="AU36" s="658"/>
      <c r="AV36" s="658"/>
      <c r="AW36" s="658"/>
      <c r="AX36" s="658"/>
      <c r="AY36" s="659"/>
      <c r="AZ36" s="660">
        <v>891108</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4480</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1512258</v>
      </c>
      <c r="CS36" s="615"/>
      <c r="CT36" s="615"/>
      <c r="CU36" s="615"/>
      <c r="CV36" s="615"/>
      <c r="CW36" s="615"/>
      <c r="CX36" s="615"/>
      <c r="CY36" s="616"/>
      <c r="CZ36" s="617">
        <v>15.2</v>
      </c>
      <c r="DA36" s="625"/>
      <c r="DB36" s="625"/>
      <c r="DC36" s="626"/>
      <c r="DD36" s="620">
        <v>1112780</v>
      </c>
      <c r="DE36" s="615"/>
      <c r="DF36" s="615"/>
      <c r="DG36" s="615"/>
      <c r="DH36" s="615"/>
      <c r="DI36" s="615"/>
      <c r="DJ36" s="615"/>
      <c r="DK36" s="616"/>
      <c r="DL36" s="620">
        <v>819914</v>
      </c>
      <c r="DM36" s="615"/>
      <c r="DN36" s="615"/>
      <c r="DO36" s="615"/>
      <c r="DP36" s="615"/>
      <c r="DQ36" s="615"/>
      <c r="DR36" s="615"/>
      <c r="DS36" s="615"/>
      <c r="DT36" s="615"/>
      <c r="DU36" s="615"/>
      <c r="DV36" s="616"/>
      <c r="DW36" s="617">
        <v>16.600000000000001</v>
      </c>
      <c r="DX36" s="625"/>
      <c r="DY36" s="625"/>
      <c r="DZ36" s="625"/>
      <c r="EA36" s="625"/>
      <c r="EB36" s="625"/>
      <c r="EC36" s="639"/>
    </row>
    <row r="37" spans="2:133" ht="11.25" customHeight="1" x14ac:dyDescent="0.15">
      <c r="B37" s="611" t="s">
        <v>318</v>
      </c>
      <c r="C37" s="612"/>
      <c r="D37" s="612"/>
      <c r="E37" s="612"/>
      <c r="F37" s="612"/>
      <c r="G37" s="612"/>
      <c r="H37" s="612"/>
      <c r="I37" s="612"/>
      <c r="J37" s="612"/>
      <c r="K37" s="612"/>
      <c r="L37" s="612"/>
      <c r="M37" s="612"/>
      <c r="N37" s="612"/>
      <c r="O37" s="612"/>
      <c r="P37" s="612"/>
      <c r="Q37" s="613"/>
      <c r="R37" s="614">
        <v>286621</v>
      </c>
      <c r="S37" s="615"/>
      <c r="T37" s="615"/>
      <c r="U37" s="615"/>
      <c r="V37" s="615"/>
      <c r="W37" s="615"/>
      <c r="X37" s="615"/>
      <c r="Y37" s="616"/>
      <c r="Z37" s="650">
        <v>2.9</v>
      </c>
      <c r="AA37" s="650"/>
      <c r="AB37" s="650"/>
      <c r="AC37" s="650"/>
      <c r="AD37" s="651">
        <v>8388</v>
      </c>
      <c r="AE37" s="651"/>
      <c r="AF37" s="651"/>
      <c r="AG37" s="651"/>
      <c r="AH37" s="651"/>
      <c r="AI37" s="651"/>
      <c r="AJ37" s="651"/>
      <c r="AK37" s="651"/>
      <c r="AL37" s="617">
        <v>0.2</v>
      </c>
      <c r="AM37" s="618"/>
      <c r="AN37" s="618"/>
      <c r="AO37" s="652"/>
      <c r="AQ37" s="645" t="s">
        <v>319</v>
      </c>
      <c r="AR37" s="646"/>
      <c r="AS37" s="646"/>
      <c r="AT37" s="646"/>
      <c r="AU37" s="646"/>
      <c r="AV37" s="646"/>
      <c r="AW37" s="646"/>
      <c r="AX37" s="646"/>
      <c r="AY37" s="647"/>
      <c r="AZ37" s="614">
        <v>148957</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-95954</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528587</v>
      </c>
      <c r="CS37" s="623"/>
      <c r="CT37" s="623"/>
      <c r="CU37" s="623"/>
      <c r="CV37" s="623"/>
      <c r="CW37" s="623"/>
      <c r="CX37" s="623"/>
      <c r="CY37" s="624"/>
      <c r="CZ37" s="617">
        <v>5.3</v>
      </c>
      <c r="DA37" s="625"/>
      <c r="DB37" s="625"/>
      <c r="DC37" s="626"/>
      <c r="DD37" s="620">
        <v>527945</v>
      </c>
      <c r="DE37" s="623"/>
      <c r="DF37" s="623"/>
      <c r="DG37" s="623"/>
      <c r="DH37" s="623"/>
      <c r="DI37" s="623"/>
      <c r="DJ37" s="623"/>
      <c r="DK37" s="624"/>
      <c r="DL37" s="620">
        <v>517813</v>
      </c>
      <c r="DM37" s="623"/>
      <c r="DN37" s="623"/>
      <c r="DO37" s="623"/>
      <c r="DP37" s="623"/>
      <c r="DQ37" s="623"/>
      <c r="DR37" s="623"/>
      <c r="DS37" s="623"/>
      <c r="DT37" s="623"/>
      <c r="DU37" s="623"/>
      <c r="DV37" s="624"/>
      <c r="DW37" s="617">
        <v>10.5</v>
      </c>
      <c r="DX37" s="625"/>
      <c r="DY37" s="625"/>
      <c r="DZ37" s="625"/>
      <c r="EA37" s="625"/>
      <c r="EB37" s="625"/>
      <c r="EC37" s="639"/>
    </row>
    <row r="38" spans="2:133" ht="11.25" customHeight="1" x14ac:dyDescent="0.15">
      <c r="B38" s="611" t="s">
        <v>322</v>
      </c>
      <c r="C38" s="612"/>
      <c r="D38" s="612"/>
      <c r="E38" s="612"/>
      <c r="F38" s="612"/>
      <c r="G38" s="612"/>
      <c r="H38" s="612"/>
      <c r="I38" s="612"/>
      <c r="J38" s="612"/>
      <c r="K38" s="612"/>
      <c r="L38" s="612"/>
      <c r="M38" s="612"/>
      <c r="N38" s="612"/>
      <c r="O38" s="612"/>
      <c r="P38" s="612"/>
      <c r="Q38" s="613"/>
      <c r="R38" s="614">
        <v>248556</v>
      </c>
      <c r="S38" s="615"/>
      <c r="T38" s="615"/>
      <c r="U38" s="615"/>
      <c r="V38" s="615"/>
      <c r="W38" s="615"/>
      <c r="X38" s="615"/>
      <c r="Y38" s="616"/>
      <c r="Z38" s="650">
        <v>2.5</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v>53701</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2642</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688450</v>
      </c>
      <c r="CS38" s="615"/>
      <c r="CT38" s="615"/>
      <c r="CU38" s="615"/>
      <c r="CV38" s="615"/>
      <c r="CW38" s="615"/>
      <c r="CX38" s="615"/>
      <c r="CY38" s="616"/>
      <c r="CZ38" s="617">
        <v>6.9</v>
      </c>
      <c r="DA38" s="625"/>
      <c r="DB38" s="625"/>
      <c r="DC38" s="626"/>
      <c r="DD38" s="620">
        <v>557220</v>
      </c>
      <c r="DE38" s="615"/>
      <c r="DF38" s="615"/>
      <c r="DG38" s="615"/>
      <c r="DH38" s="615"/>
      <c r="DI38" s="615"/>
      <c r="DJ38" s="615"/>
      <c r="DK38" s="616"/>
      <c r="DL38" s="620">
        <v>387912</v>
      </c>
      <c r="DM38" s="615"/>
      <c r="DN38" s="615"/>
      <c r="DO38" s="615"/>
      <c r="DP38" s="615"/>
      <c r="DQ38" s="615"/>
      <c r="DR38" s="615"/>
      <c r="DS38" s="615"/>
      <c r="DT38" s="615"/>
      <c r="DU38" s="615"/>
      <c r="DV38" s="616"/>
      <c r="DW38" s="617">
        <v>7.9</v>
      </c>
      <c r="DX38" s="625"/>
      <c r="DY38" s="625"/>
      <c r="DZ38" s="625"/>
      <c r="EA38" s="625"/>
      <c r="EB38" s="625"/>
      <c r="EC38" s="639"/>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4130</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168771</v>
      </c>
      <c r="CS39" s="623"/>
      <c r="CT39" s="623"/>
      <c r="CU39" s="623"/>
      <c r="CV39" s="623"/>
      <c r="CW39" s="623"/>
      <c r="CX39" s="623"/>
      <c r="CY39" s="624"/>
      <c r="CZ39" s="617">
        <v>1.7</v>
      </c>
      <c r="DA39" s="625"/>
      <c r="DB39" s="625"/>
      <c r="DC39" s="626"/>
      <c r="DD39" s="620">
        <v>27552</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15">
      <c r="B40" s="611" t="s">
        <v>330</v>
      </c>
      <c r="C40" s="612"/>
      <c r="D40" s="612"/>
      <c r="E40" s="612"/>
      <c r="F40" s="612"/>
      <c r="G40" s="612"/>
      <c r="H40" s="612"/>
      <c r="I40" s="612"/>
      <c r="J40" s="612"/>
      <c r="K40" s="612"/>
      <c r="L40" s="612"/>
      <c r="M40" s="612"/>
      <c r="N40" s="612"/>
      <c r="O40" s="612"/>
      <c r="P40" s="612"/>
      <c r="Q40" s="613"/>
      <c r="R40" s="614">
        <v>14656</v>
      </c>
      <c r="S40" s="615"/>
      <c r="T40" s="615"/>
      <c r="U40" s="615"/>
      <c r="V40" s="615"/>
      <c r="W40" s="615"/>
      <c r="X40" s="615"/>
      <c r="Y40" s="616"/>
      <c r="Z40" s="650">
        <v>0.1</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76</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3000</v>
      </c>
      <c r="CS40" s="615"/>
      <c r="CT40" s="615"/>
      <c r="CU40" s="615"/>
      <c r="CV40" s="615"/>
      <c r="CW40" s="615"/>
      <c r="CX40" s="615"/>
      <c r="CY40" s="616"/>
      <c r="CZ40" s="617">
        <v>0</v>
      </c>
      <c r="DA40" s="625"/>
      <c r="DB40" s="625"/>
      <c r="DC40" s="626"/>
      <c r="DD40" s="620">
        <v>500</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15">
      <c r="B41" s="595" t="s">
        <v>335</v>
      </c>
      <c r="C41" s="596"/>
      <c r="D41" s="596"/>
      <c r="E41" s="596"/>
      <c r="F41" s="596"/>
      <c r="G41" s="596"/>
      <c r="H41" s="596"/>
      <c r="I41" s="596"/>
      <c r="J41" s="596"/>
      <c r="K41" s="596"/>
      <c r="L41" s="596"/>
      <c r="M41" s="596"/>
      <c r="N41" s="596"/>
      <c r="O41" s="596"/>
      <c r="P41" s="596"/>
      <c r="Q41" s="597"/>
      <c r="R41" s="598">
        <v>10015656</v>
      </c>
      <c r="S41" s="636"/>
      <c r="T41" s="636"/>
      <c r="U41" s="636"/>
      <c r="V41" s="636"/>
      <c r="W41" s="636"/>
      <c r="X41" s="636"/>
      <c r="Y41" s="640"/>
      <c r="Z41" s="641">
        <v>100</v>
      </c>
      <c r="AA41" s="641"/>
      <c r="AB41" s="641"/>
      <c r="AC41" s="641"/>
      <c r="AD41" s="642">
        <v>4913417</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276337</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v>1</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339</v>
      </c>
      <c r="AR42" s="634"/>
      <c r="AS42" s="634"/>
      <c r="AT42" s="634"/>
      <c r="AU42" s="634"/>
      <c r="AV42" s="634"/>
      <c r="AW42" s="634"/>
      <c r="AX42" s="634"/>
      <c r="AY42" s="635"/>
      <c r="AZ42" s="598">
        <v>412113</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355</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619060</v>
      </c>
      <c r="CS42" s="623"/>
      <c r="CT42" s="623"/>
      <c r="CU42" s="623"/>
      <c r="CV42" s="623"/>
      <c r="CW42" s="623"/>
      <c r="CX42" s="623"/>
      <c r="CY42" s="624"/>
      <c r="CZ42" s="617">
        <v>6.2</v>
      </c>
      <c r="DA42" s="625"/>
      <c r="DB42" s="625"/>
      <c r="DC42" s="626"/>
      <c r="DD42" s="620">
        <v>53436</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342</v>
      </c>
      <c r="CD43" s="611" t="s">
        <v>343</v>
      </c>
      <c r="CE43" s="612"/>
      <c r="CF43" s="612"/>
      <c r="CG43" s="612"/>
      <c r="CH43" s="612"/>
      <c r="CI43" s="612"/>
      <c r="CJ43" s="612"/>
      <c r="CK43" s="612"/>
      <c r="CL43" s="612"/>
      <c r="CM43" s="612"/>
      <c r="CN43" s="612"/>
      <c r="CO43" s="612"/>
      <c r="CP43" s="612"/>
      <c r="CQ43" s="613"/>
      <c r="CR43" s="614">
        <v>19664</v>
      </c>
      <c r="CS43" s="623"/>
      <c r="CT43" s="623"/>
      <c r="CU43" s="623"/>
      <c r="CV43" s="623"/>
      <c r="CW43" s="623"/>
      <c r="CX43" s="623"/>
      <c r="CY43" s="624"/>
      <c r="CZ43" s="617">
        <v>0.2</v>
      </c>
      <c r="DA43" s="625"/>
      <c r="DB43" s="625"/>
      <c r="DC43" s="626"/>
      <c r="DD43" s="620">
        <v>19664</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619060</v>
      </c>
      <c r="CS44" s="615"/>
      <c r="CT44" s="615"/>
      <c r="CU44" s="615"/>
      <c r="CV44" s="615"/>
      <c r="CW44" s="615"/>
      <c r="CX44" s="615"/>
      <c r="CY44" s="616"/>
      <c r="CZ44" s="617">
        <v>6.2</v>
      </c>
      <c r="DA44" s="618"/>
      <c r="DB44" s="618"/>
      <c r="DC44" s="619"/>
      <c r="DD44" s="620">
        <v>53436</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570897</v>
      </c>
      <c r="CS45" s="623"/>
      <c r="CT45" s="623"/>
      <c r="CU45" s="623"/>
      <c r="CV45" s="623"/>
      <c r="CW45" s="623"/>
      <c r="CX45" s="623"/>
      <c r="CY45" s="624"/>
      <c r="CZ45" s="617">
        <v>5.8</v>
      </c>
      <c r="DA45" s="625"/>
      <c r="DB45" s="625"/>
      <c r="DC45" s="626"/>
      <c r="DD45" s="620">
        <v>21112</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348</v>
      </c>
      <c r="CG46" s="612"/>
      <c r="CH46" s="612"/>
      <c r="CI46" s="612"/>
      <c r="CJ46" s="612"/>
      <c r="CK46" s="612"/>
      <c r="CL46" s="612"/>
      <c r="CM46" s="612"/>
      <c r="CN46" s="612"/>
      <c r="CO46" s="612"/>
      <c r="CP46" s="612"/>
      <c r="CQ46" s="613"/>
      <c r="CR46" s="614">
        <v>48163</v>
      </c>
      <c r="CS46" s="615"/>
      <c r="CT46" s="615"/>
      <c r="CU46" s="615"/>
      <c r="CV46" s="615"/>
      <c r="CW46" s="615"/>
      <c r="CX46" s="615"/>
      <c r="CY46" s="616"/>
      <c r="CZ46" s="617">
        <v>0.5</v>
      </c>
      <c r="DA46" s="618"/>
      <c r="DB46" s="618"/>
      <c r="DC46" s="619"/>
      <c r="DD46" s="620">
        <v>32324</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349</v>
      </c>
      <c r="CG47" s="612"/>
      <c r="CH47" s="612"/>
      <c r="CI47" s="612"/>
      <c r="CJ47" s="612"/>
      <c r="CK47" s="612"/>
      <c r="CL47" s="612"/>
      <c r="CM47" s="612"/>
      <c r="CN47" s="612"/>
      <c r="CO47" s="612"/>
      <c r="CP47" s="612"/>
      <c r="CQ47" s="613"/>
      <c r="CR47" s="614" t="s">
        <v>121</v>
      </c>
      <c r="CS47" s="623"/>
      <c r="CT47" s="623"/>
      <c r="CU47" s="623"/>
      <c r="CV47" s="623"/>
      <c r="CW47" s="623"/>
      <c r="CX47" s="623"/>
      <c r="CY47" s="624"/>
      <c r="CZ47" s="617" t="s">
        <v>121</v>
      </c>
      <c r="DA47" s="625"/>
      <c r="DB47" s="625"/>
      <c r="DC47" s="626"/>
      <c r="DD47" s="620" t="s">
        <v>121</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351</v>
      </c>
      <c r="CE49" s="596"/>
      <c r="CF49" s="596"/>
      <c r="CG49" s="596"/>
      <c r="CH49" s="596"/>
      <c r="CI49" s="596"/>
      <c r="CJ49" s="596"/>
      <c r="CK49" s="596"/>
      <c r="CL49" s="596"/>
      <c r="CM49" s="596"/>
      <c r="CN49" s="596"/>
      <c r="CO49" s="596"/>
      <c r="CP49" s="596"/>
      <c r="CQ49" s="597"/>
      <c r="CR49" s="598">
        <v>9921964</v>
      </c>
      <c r="CS49" s="599"/>
      <c r="CT49" s="599"/>
      <c r="CU49" s="599"/>
      <c r="CV49" s="599"/>
      <c r="CW49" s="599"/>
      <c r="CX49" s="599"/>
      <c r="CY49" s="600"/>
      <c r="CZ49" s="601">
        <v>100</v>
      </c>
      <c r="DA49" s="602"/>
      <c r="DB49" s="602"/>
      <c r="DC49" s="603"/>
      <c r="DD49" s="604">
        <v>5260534</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13JkhO1WyfKXYwA75rkg7m6fTu/2AMh5tHq122scJVLqh0j0fIH0Cz4ieHnHxv+xB1Ql657WYAS/sJY/sq1iVQ==" saltValue="SnHnidOkQb6YUGqCxWhv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74"/>
      <c r="R7" s="1075"/>
      <c r="S7" s="1075"/>
      <c r="T7" s="1075"/>
      <c r="U7" s="1075"/>
      <c r="V7" s="1075"/>
      <c r="W7" s="1075"/>
      <c r="X7" s="1075"/>
      <c r="Y7" s="1075"/>
      <c r="Z7" s="1075"/>
      <c r="AA7" s="1075"/>
      <c r="AB7" s="1075"/>
      <c r="AC7" s="1075"/>
      <c r="AD7" s="1075"/>
      <c r="AE7" s="1076"/>
      <c r="AF7" s="1077">
        <v>84</v>
      </c>
      <c r="AG7" s="1078"/>
      <c r="AH7" s="1078"/>
      <c r="AI7" s="1078"/>
      <c r="AJ7" s="1079"/>
      <c r="AK7" s="1080"/>
      <c r="AL7" s="1081"/>
      <c r="AM7" s="1081"/>
      <c r="AN7" s="1081"/>
      <c r="AO7" s="1081"/>
      <c r="AP7" s="1081"/>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84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4</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2</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v>504</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v>116</v>
      </c>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627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6" t="s">
        <v>411</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607462</v>
      </c>
      <c r="AB110" s="876"/>
      <c r="AC110" s="876"/>
      <c r="AD110" s="876"/>
      <c r="AE110" s="877"/>
      <c r="AF110" s="878">
        <v>609282</v>
      </c>
      <c r="AG110" s="876"/>
      <c r="AH110" s="876"/>
      <c r="AI110" s="876"/>
      <c r="AJ110" s="877"/>
      <c r="AK110" s="878">
        <v>664510</v>
      </c>
      <c r="AL110" s="876"/>
      <c r="AM110" s="876"/>
      <c r="AN110" s="876"/>
      <c r="AO110" s="877"/>
      <c r="AP110" s="879">
        <v>15</v>
      </c>
      <c r="AQ110" s="880"/>
      <c r="AR110" s="880"/>
      <c r="AS110" s="880"/>
      <c r="AT110" s="881"/>
      <c r="AU110" s="917" t="s">
        <v>69</v>
      </c>
      <c r="AV110" s="918"/>
      <c r="AW110" s="918"/>
      <c r="AX110" s="918"/>
      <c r="AY110" s="918"/>
      <c r="AZ110" s="847" t="s">
        <v>412</v>
      </c>
      <c r="BA110" s="797"/>
      <c r="BB110" s="797"/>
      <c r="BC110" s="797"/>
      <c r="BD110" s="797"/>
      <c r="BE110" s="797"/>
      <c r="BF110" s="797"/>
      <c r="BG110" s="797"/>
      <c r="BH110" s="797"/>
      <c r="BI110" s="797"/>
      <c r="BJ110" s="797"/>
      <c r="BK110" s="797"/>
      <c r="BL110" s="797"/>
      <c r="BM110" s="797"/>
      <c r="BN110" s="797"/>
      <c r="BO110" s="797"/>
      <c r="BP110" s="798"/>
      <c r="BQ110" s="848">
        <v>8206145</v>
      </c>
      <c r="BR110" s="829"/>
      <c r="BS110" s="829"/>
      <c r="BT110" s="829"/>
      <c r="BU110" s="829"/>
      <c r="BV110" s="829">
        <v>8039167</v>
      </c>
      <c r="BW110" s="829"/>
      <c r="BX110" s="829"/>
      <c r="BY110" s="829"/>
      <c r="BZ110" s="829"/>
      <c r="CA110" s="829">
        <v>7659811</v>
      </c>
      <c r="CB110" s="829"/>
      <c r="CC110" s="829"/>
      <c r="CD110" s="829"/>
      <c r="CE110" s="829"/>
      <c r="CF110" s="853">
        <v>172.7</v>
      </c>
      <c r="CG110" s="854"/>
      <c r="CH110" s="854"/>
      <c r="CI110" s="854"/>
      <c r="CJ110" s="854"/>
      <c r="CK110" s="913" t="s">
        <v>413</v>
      </c>
      <c r="CL110" s="806"/>
      <c r="CM110" s="847" t="s">
        <v>414</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416</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420</v>
      </c>
      <c r="BA112" s="739"/>
      <c r="BB112" s="739"/>
      <c r="BC112" s="739"/>
      <c r="BD112" s="739"/>
      <c r="BE112" s="739"/>
      <c r="BF112" s="739"/>
      <c r="BG112" s="739"/>
      <c r="BH112" s="739"/>
      <c r="BI112" s="739"/>
      <c r="BJ112" s="739"/>
      <c r="BK112" s="739"/>
      <c r="BL112" s="739"/>
      <c r="BM112" s="739"/>
      <c r="BN112" s="739"/>
      <c r="BO112" s="739"/>
      <c r="BP112" s="740"/>
      <c r="BQ112" s="776">
        <v>2132940</v>
      </c>
      <c r="BR112" s="777"/>
      <c r="BS112" s="777"/>
      <c r="BT112" s="777"/>
      <c r="BU112" s="777"/>
      <c r="BV112" s="777">
        <v>2266123</v>
      </c>
      <c r="BW112" s="777"/>
      <c r="BX112" s="777"/>
      <c r="BY112" s="777"/>
      <c r="BZ112" s="777"/>
      <c r="CA112" s="777">
        <v>2363218</v>
      </c>
      <c r="CB112" s="777"/>
      <c r="CC112" s="777"/>
      <c r="CD112" s="777"/>
      <c r="CE112" s="777"/>
      <c r="CF112" s="862">
        <v>53.3</v>
      </c>
      <c r="CG112" s="863"/>
      <c r="CH112" s="863"/>
      <c r="CI112" s="863"/>
      <c r="CJ112" s="863"/>
      <c r="CK112" s="914"/>
      <c r="CL112" s="808"/>
      <c r="CM112" s="804"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172312</v>
      </c>
      <c r="AB113" s="906"/>
      <c r="AC113" s="906"/>
      <c r="AD113" s="906"/>
      <c r="AE113" s="907"/>
      <c r="AF113" s="908">
        <v>139977</v>
      </c>
      <c r="AG113" s="906"/>
      <c r="AH113" s="906"/>
      <c r="AI113" s="906"/>
      <c r="AJ113" s="907"/>
      <c r="AK113" s="908">
        <v>114331</v>
      </c>
      <c r="AL113" s="906"/>
      <c r="AM113" s="906"/>
      <c r="AN113" s="906"/>
      <c r="AO113" s="907"/>
      <c r="AP113" s="909">
        <v>2.6</v>
      </c>
      <c r="AQ113" s="910"/>
      <c r="AR113" s="910"/>
      <c r="AS113" s="910"/>
      <c r="AT113" s="911"/>
      <c r="AU113" s="919"/>
      <c r="AV113" s="920"/>
      <c r="AW113" s="920"/>
      <c r="AX113" s="920"/>
      <c r="AY113" s="920"/>
      <c r="AZ113" s="804" t="s">
        <v>423</v>
      </c>
      <c r="BA113" s="739"/>
      <c r="BB113" s="739"/>
      <c r="BC113" s="739"/>
      <c r="BD113" s="739"/>
      <c r="BE113" s="739"/>
      <c r="BF113" s="739"/>
      <c r="BG113" s="739"/>
      <c r="BH113" s="739"/>
      <c r="BI113" s="739"/>
      <c r="BJ113" s="739"/>
      <c r="BK113" s="739"/>
      <c r="BL113" s="739"/>
      <c r="BM113" s="739"/>
      <c r="BN113" s="739"/>
      <c r="BO113" s="739"/>
      <c r="BP113" s="740"/>
      <c r="BQ113" s="776">
        <v>641178</v>
      </c>
      <c r="BR113" s="777"/>
      <c r="BS113" s="777"/>
      <c r="BT113" s="777"/>
      <c r="BU113" s="777"/>
      <c r="BV113" s="777">
        <v>666081</v>
      </c>
      <c r="BW113" s="777"/>
      <c r="BX113" s="777"/>
      <c r="BY113" s="777"/>
      <c r="BZ113" s="777"/>
      <c r="CA113" s="777">
        <v>680812</v>
      </c>
      <c r="CB113" s="777"/>
      <c r="CC113" s="777"/>
      <c r="CD113" s="777"/>
      <c r="CE113" s="777"/>
      <c r="CF113" s="862">
        <v>15.4</v>
      </c>
      <c r="CG113" s="863"/>
      <c r="CH113" s="863"/>
      <c r="CI113" s="863"/>
      <c r="CJ113" s="863"/>
      <c r="CK113" s="914"/>
      <c r="CL113" s="808"/>
      <c r="CM113" s="804"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49480</v>
      </c>
      <c r="AB114" s="767"/>
      <c r="AC114" s="767"/>
      <c r="AD114" s="767"/>
      <c r="AE114" s="768"/>
      <c r="AF114" s="769">
        <v>56292</v>
      </c>
      <c r="AG114" s="767"/>
      <c r="AH114" s="767"/>
      <c r="AI114" s="767"/>
      <c r="AJ114" s="768"/>
      <c r="AK114" s="769">
        <v>47147</v>
      </c>
      <c r="AL114" s="767"/>
      <c r="AM114" s="767"/>
      <c r="AN114" s="767"/>
      <c r="AO114" s="768"/>
      <c r="AP114" s="811">
        <v>1.1000000000000001</v>
      </c>
      <c r="AQ114" s="812"/>
      <c r="AR114" s="812"/>
      <c r="AS114" s="812"/>
      <c r="AT114" s="813"/>
      <c r="AU114" s="919"/>
      <c r="AV114" s="920"/>
      <c r="AW114" s="920"/>
      <c r="AX114" s="920"/>
      <c r="AY114" s="920"/>
      <c r="AZ114" s="804" t="s">
        <v>426</v>
      </c>
      <c r="BA114" s="739"/>
      <c r="BB114" s="739"/>
      <c r="BC114" s="739"/>
      <c r="BD114" s="739"/>
      <c r="BE114" s="739"/>
      <c r="BF114" s="739"/>
      <c r="BG114" s="739"/>
      <c r="BH114" s="739"/>
      <c r="BI114" s="739"/>
      <c r="BJ114" s="739"/>
      <c r="BK114" s="739"/>
      <c r="BL114" s="739"/>
      <c r="BM114" s="739"/>
      <c r="BN114" s="739"/>
      <c r="BO114" s="739"/>
      <c r="BP114" s="740"/>
      <c r="BQ114" s="776">
        <v>142547</v>
      </c>
      <c r="BR114" s="777"/>
      <c r="BS114" s="777"/>
      <c r="BT114" s="777"/>
      <c r="BU114" s="777"/>
      <c r="BV114" s="777">
        <v>201543</v>
      </c>
      <c r="BW114" s="777"/>
      <c r="BX114" s="777"/>
      <c r="BY114" s="777"/>
      <c r="BZ114" s="777"/>
      <c r="CA114" s="777">
        <v>133018</v>
      </c>
      <c r="CB114" s="777"/>
      <c r="CC114" s="777"/>
      <c r="CD114" s="777"/>
      <c r="CE114" s="777"/>
      <c r="CF114" s="862">
        <v>3</v>
      </c>
      <c r="CG114" s="863"/>
      <c r="CH114" s="863"/>
      <c r="CI114" s="863"/>
      <c r="CJ114" s="863"/>
      <c r="CK114" s="914"/>
      <c r="CL114" s="808"/>
      <c r="CM114" s="804"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4" t="s">
        <v>429</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49</v>
      </c>
      <c r="AB116" s="767"/>
      <c r="AC116" s="767"/>
      <c r="AD116" s="767"/>
      <c r="AE116" s="768"/>
      <c r="AF116" s="769">
        <v>16</v>
      </c>
      <c r="AG116" s="767"/>
      <c r="AH116" s="767"/>
      <c r="AI116" s="767"/>
      <c r="AJ116" s="768"/>
      <c r="AK116" s="769">
        <v>49</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829303</v>
      </c>
      <c r="AB117" s="890"/>
      <c r="AC117" s="890"/>
      <c r="AD117" s="890"/>
      <c r="AE117" s="891"/>
      <c r="AF117" s="892">
        <v>805567</v>
      </c>
      <c r="AG117" s="890"/>
      <c r="AH117" s="890"/>
      <c r="AI117" s="890"/>
      <c r="AJ117" s="891"/>
      <c r="AK117" s="892">
        <v>826037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11122810</v>
      </c>
      <c r="BR119" s="832"/>
      <c r="BS119" s="832"/>
      <c r="BT119" s="832"/>
      <c r="BU119" s="832"/>
      <c r="BV119" s="832">
        <v>11172914</v>
      </c>
      <c r="BW119" s="832"/>
      <c r="BX119" s="832"/>
      <c r="BY119" s="832"/>
      <c r="BZ119" s="832"/>
      <c r="CA119" s="832">
        <v>10836859</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4"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7"/>
      <c r="BB120" s="797"/>
      <c r="BC120" s="797"/>
      <c r="BD120" s="797"/>
      <c r="BE120" s="797"/>
      <c r="BF120" s="797"/>
      <c r="BG120" s="797"/>
      <c r="BH120" s="797"/>
      <c r="BI120" s="797"/>
      <c r="BJ120" s="797"/>
      <c r="BK120" s="797"/>
      <c r="BL120" s="797"/>
      <c r="BM120" s="797"/>
      <c r="BN120" s="797"/>
      <c r="BO120" s="797"/>
      <c r="BP120" s="798"/>
      <c r="BQ120" s="848">
        <v>2138665</v>
      </c>
      <c r="BR120" s="829"/>
      <c r="BS120" s="829"/>
      <c r="BT120" s="829"/>
      <c r="BU120" s="829"/>
      <c r="BV120" s="829">
        <v>2352919</v>
      </c>
      <c r="BW120" s="829"/>
      <c r="BX120" s="829"/>
      <c r="BY120" s="829"/>
      <c r="BZ120" s="829"/>
      <c r="CA120" s="829">
        <v>2420848</v>
      </c>
      <c r="CB120" s="829"/>
      <c r="CC120" s="829"/>
      <c r="CD120" s="829"/>
      <c r="CE120" s="829"/>
      <c r="CF120" s="853">
        <v>54.6</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2132940</v>
      </c>
      <c r="DH120" s="829"/>
      <c r="DI120" s="829"/>
      <c r="DJ120" s="829"/>
      <c r="DK120" s="829"/>
      <c r="DL120" s="829">
        <v>2266123</v>
      </c>
      <c r="DM120" s="829"/>
      <c r="DN120" s="829"/>
      <c r="DO120" s="829"/>
      <c r="DP120" s="829"/>
      <c r="DQ120" s="829">
        <v>2363218</v>
      </c>
      <c r="DR120" s="829"/>
      <c r="DS120" s="829"/>
      <c r="DT120" s="829"/>
      <c r="DU120" s="829"/>
      <c r="DV120" s="830">
        <v>53.3</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445</v>
      </c>
      <c r="BA121" s="739"/>
      <c r="BB121" s="739"/>
      <c r="BC121" s="739"/>
      <c r="BD121" s="739"/>
      <c r="BE121" s="739"/>
      <c r="BF121" s="739"/>
      <c r="BG121" s="739"/>
      <c r="BH121" s="739"/>
      <c r="BI121" s="739"/>
      <c r="BJ121" s="739"/>
      <c r="BK121" s="739"/>
      <c r="BL121" s="739"/>
      <c r="BM121" s="739"/>
      <c r="BN121" s="739"/>
      <c r="BO121" s="739"/>
      <c r="BP121" s="740"/>
      <c r="BQ121" s="776">
        <v>179818</v>
      </c>
      <c r="BR121" s="777"/>
      <c r="BS121" s="777"/>
      <c r="BT121" s="777"/>
      <c r="BU121" s="777"/>
      <c r="BV121" s="777">
        <v>171070</v>
      </c>
      <c r="BW121" s="777"/>
      <c r="BX121" s="777"/>
      <c r="BY121" s="777"/>
      <c r="BZ121" s="777"/>
      <c r="CA121" s="777">
        <v>160813</v>
      </c>
      <c r="CB121" s="777"/>
      <c r="CC121" s="777"/>
      <c r="CD121" s="777"/>
      <c r="CE121" s="777"/>
      <c r="CF121" s="862">
        <v>3.6</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776" t="s">
        <v>121</v>
      </c>
      <c r="DH121" s="777"/>
      <c r="DI121" s="777"/>
      <c r="DJ121" s="777"/>
      <c r="DK121" s="777"/>
      <c r="DL121" s="777" t="s">
        <v>121</v>
      </c>
      <c r="DM121" s="777"/>
      <c r="DN121" s="777"/>
      <c r="DO121" s="777"/>
      <c r="DP121" s="777"/>
      <c r="DQ121" s="777" t="s">
        <v>121</v>
      </c>
      <c r="DR121" s="777"/>
      <c r="DS121" s="777"/>
      <c r="DT121" s="777"/>
      <c r="DU121" s="777"/>
      <c r="DV121" s="783" t="s">
        <v>121</v>
      </c>
      <c r="DW121" s="783"/>
      <c r="DX121" s="783"/>
      <c r="DY121" s="783"/>
      <c r="DZ121" s="784"/>
    </row>
    <row r="122" spans="1:130" s="212" customFormat="1" ht="26.25" customHeight="1" x14ac:dyDescent="0.15">
      <c r="A122" s="807"/>
      <c r="B122" s="808"/>
      <c r="C122" s="804"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5410352</v>
      </c>
      <c r="BR122" s="832"/>
      <c r="BS122" s="832"/>
      <c r="BT122" s="832"/>
      <c r="BU122" s="832"/>
      <c r="BV122" s="832">
        <v>5334813</v>
      </c>
      <c r="BW122" s="832"/>
      <c r="BX122" s="832"/>
      <c r="BY122" s="832"/>
      <c r="BZ122" s="832"/>
      <c r="CA122" s="832">
        <v>4977155</v>
      </c>
      <c r="CB122" s="832"/>
      <c r="CC122" s="832"/>
      <c r="CD122" s="832"/>
      <c r="CE122" s="832"/>
      <c r="CF122" s="833">
        <v>112.2</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15">
      <c r="A123" s="807"/>
      <c r="B123" s="808"/>
      <c r="C123" s="804"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7728835</v>
      </c>
      <c r="BR123" s="820"/>
      <c r="BS123" s="820"/>
      <c r="BT123" s="820"/>
      <c r="BU123" s="820"/>
      <c r="BV123" s="820">
        <v>7858802</v>
      </c>
      <c r="BW123" s="820"/>
      <c r="BX123" s="820"/>
      <c r="BY123" s="820"/>
      <c r="BZ123" s="820"/>
      <c r="CA123" s="820">
        <v>7558816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4"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82.1</v>
      </c>
      <c r="BR124" s="818"/>
      <c r="BS124" s="818"/>
      <c r="BT124" s="818"/>
      <c r="BU124" s="818"/>
      <c r="BV124" s="818">
        <v>78.900000000000006</v>
      </c>
      <c r="BW124" s="818"/>
      <c r="BX124" s="818"/>
      <c r="BY124" s="818"/>
      <c r="BZ124" s="818"/>
      <c r="CA124" s="818">
        <v>73.900000000000006</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4"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4"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452</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801"/>
      <c r="AZ127" s="801"/>
      <c r="BA127" s="801"/>
      <c r="BB127" s="801"/>
      <c r="BC127" s="801"/>
      <c r="BD127" s="801"/>
      <c r="BE127" s="802"/>
      <c r="BF127" s="800" t="s">
        <v>455</v>
      </c>
      <c r="BG127" s="801"/>
      <c r="BH127" s="801"/>
      <c r="BI127" s="801"/>
      <c r="BJ127" s="801"/>
      <c r="BK127" s="801"/>
      <c r="BL127" s="802"/>
      <c r="BM127" s="800" t="s">
        <v>456</v>
      </c>
      <c r="BN127" s="801"/>
      <c r="BO127" s="801"/>
      <c r="BP127" s="801"/>
      <c r="BQ127" s="801"/>
      <c r="BR127" s="801"/>
      <c r="BS127" s="802"/>
      <c r="BT127" s="800" t="s">
        <v>457</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458</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
      <c r="A128" s="785" t="s">
        <v>459</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460</v>
      </c>
      <c r="X128" s="787"/>
      <c r="Y128" s="787"/>
      <c r="Z128" s="788"/>
      <c r="AA128" s="789">
        <v>19420</v>
      </c>
      <c r="AB128" s="790"/>
      <c r="AC128" s="790"/>
      <c r="AD128" s="790"/>
      <c r="AE128" s="791"/>
      <c r="AF128" s="792">
        <v>16866</v>
      </c>
      <c r="AG128" s="790"/>
      <c r="AH128" s="790"/>
      <c r="AI128" s="790"/>
      <c r="AJ128" s="791"/>
      <c r="AK128" s="792">
        <v>26352</v>
      </c>
      <c r="AL128" s="790"/>
      <c r="AM128" s="790"/>
      <c r="AN128" s="790"/>
      <c r="AO128" s="791"/>
      <c r="AP128" s="793"/>
      <c r="AQ128" s="794"/>
      <c r="AR128" s="794"/>
      <c r="AS128" s="794"/>
      <c r="AT128" s="795"/>
      <c r="AU128" s="214"/>
      <c r="AV128" s="214"/>
      <c r="AW128" s="214"/>
      <c r="AX128" s="796" t="s">
        <v>461</v>
      </c>
      <c r="AY128" s="797"/>
      <c r="AZ128" s="797"/>
      <c r="BA128" s="797"/>
      <c r="BB128" s="797"/>
      <c r="BC128" s="797"/>
      <c r="BD128" s="797"/>
      <c r="BE128" s="798"/>
      <c r="BF128" s="773" t="s">
        <v>121</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462</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4584509</v>
      </c>
      <c r="AB129" s="767"/>
      <c r="AC129" s="767"/>
      <c r="AD129" s="767"/>
      <c r="AE129" s="768"/>
      <c r="AF129" s="769">
        <v>4630120</v>
      </c>
      <c r="AG129" s="767"/>
      <c r="AH129" s="767"/>
      <c r="AI129" s="767"/>
      <c r="AJ129" s="768"/>
      <c r="AK129" s="769">
        <v>4836111</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453393</v>
      </c>
      <c r="AB130" s="767"/>
      <c r="AC130" s="767"/>
      <c r="AD130" s="767"/>
      <c r="AE130" s="768"/>
      <c r="AF130" s="769">
        <v>430488</v>
      </c>
      <c r="AG130" s="767"/>
      <c r="AH130" s="767"/>
      <c r="AI130" s="767"/>
      <c r="AJ130" s="768"/>
      <c r="AK130" s="769">
        <v>401229</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4131116</v>
      </c>
      <c r="AB131" s="751"/>
      <c r="AC131" s="751"/>
      <c r="AD131" s="751"/>
      <c r="AE131" s="752"/>
      <c r="AF131" s="753">
        <v>4199632</v>
      </c>
      <c r="AG131" s="751"/>
      <c r="AH131" s="751"/>
      <c r="AI131" s="751"/>
      <c r="AJ131" s="752"/>
      <c r="AK131" s="753">
        <v>4434882</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73.900000000000006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8.6293873130000005</v>
      </c>
      <c r="AB132" s="732"/>
      <c r="AC132" s="732"/>
      <c r="AD132" s="732"/>
      <c r="AE132" s="733"/>
      <c r="AF132" s="734">
        <v>8.5296283099999997</v>
      </c>
      <c r="AG132" s="732"/>
      <c r="AH132" s="732"/>
      <c r="AI132" s="732"/>
      <c r="AJ132" s="733"/>
      <c r="AK132" s="734">
        <v>8.9845907960000009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7.4</v>
      </c>
      <c r="AB133" s="711"/>
      <c r="AC133" s="711"/>
      <c r="AD133" s="711"/>
      <c r="AE133" s="712"/>
      <c r="AF133" s="710">
        <v>8</v>
      </c>
      <c r="AG133" s="711"/>
      <c r="AH133" s="711"/>
      <c r="AI133" s="711"/>
      <c r="AJ133" s="712"/>
      <c r="AK133" s="710">
        <v>8.6999999999999993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OsGqjZR0AT4G9q2ZFR8gJ4lQIusMi62wx329PrR2rfzSDA8RoJr6Hnf00PLAxeyyWARu+bE/bpTl23WpVrEWg==" saltValue="2C7SiUh2Bxof/7ox8PAl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DQ105"/>
  <sheetViews>
    <sheetView showGridLines="0" view="pageBreakPreview" topLeftCell="AJ61" zoomScaleNormal="85" zoomScaleSheetLayoutView="100" workbookViewId="0">
      <selection activeCell="CM29" sqref="CM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Mf7bYLVOGSvz/vDdAw07u9mYUC83zIxtE6WknxNfPicJKIeWFPYJvR/uNSKCCLCk1lVI7tiSbddmXu4FuA2w==" saltValue="EJEFHxxxhZEOSbp3k4Cw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WrfRGgsiA90LkXxHYOZ75Nc0bdKENw3wbNjgodwVPWUqt15DqF1edrXpZY2fLinCCVmPmAhqzJZ70FYXGDBQ==" saltValue="WL4Hz+uK/sfpU6Fqf7BBf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zoomScale="55" zoomScaleSheetLayoutView="5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1681496</v>
      </c>
      <c r="AP9" s="262">
        <v>84412</v>
      </c>
      <c r="AQ9" s="263">
        <v>102505</v>
      </c>
      <c r="AR9" s="264">
        <v>-17.7</v>
      </c>
    </row>
    <row r="10" spans="1:46" ht="13.5" customHeight="1" x14ac:dyDescent="0.15">
      <c r="A10" s="247"/>
      <c r="AK10" s="1117" t="s">
        <v>482</v>
      </c>
      <c r="AL10" s="1118"/>
      <c r="AM10" s="1118"/>
      <c r="AN10" s="1119"/>
      <c r="AO10" s="265">
        <v>219864</v>
      </c>
      <c r="AP10" s="265">
        <v>11037</v>
      </c>
      <c r="AQ10" s="266">
        <v>13118</v>
      </c>
      <c r="AR10" s="267">
        <v>-15.9</v>
      </c>
    </row>
    <row r="11" spans="1:46" ht="13.5" customHeight="1" x14ac:dyDescent="0.15">
      <c r="A11" s="247"/>
      <c r="AK11" s="1117" t="s">
        <v>483</v>
      </c>
      <c r="AL11" s="1118"/>
      <c r="AM11" s="1118"/>
      <c r="AN11" s="1119"/>
      <c r="AO11" s="265">
        <v>876</v>
      </c>
      <c r="AP11" s="265">
        <v>44</v>
      </c>
      <c r="AQ11" s="266">
        <v>532</v>
      </c>
      <c r="AR11" s="267">
        <v>-91.7</v>
      </c>
    </row>
    <row r="12" spans="1:46" ht="13.5" customHeight="1" x14ac:dyDescent="0.15">
      <c r="A12" s="247"/>
      <c r="AK12" s="1117" t="s">
        <v>484</v>
      </c>
      <c r="AL12" s="1118"/>
      <c r="AM12" s="1118"/>
      <c r="AN12" s="1119"/>
      <c r="AO12" s="265" t="s">
        <v>485</v>
      </c>
      <c r="AP12" s="265" t="s">
        <v>485</v>
      </c>
      <c r="AQ12" s="266">
        <v>70</v>
      </c>
      <c r="AR12" s="267" t="s">
        <v>485</v>
      </c>
    </row>
    <row r="13" spans="1:46" ht="13.5" customHeight="1" x14ac:dyDescent="0.15">
      <c r="A13" s="247"/>
      <c r="AK13" s="1117" t="s">
        <v>486</v>
      </c>
      <c r="AL13" s="1118"/>
      <c r="AM13" s="1118"/>
      <c r="AN13" s="1119"/>
      <c r="AO13" s="265" t="s">
        <v>485</v>
      </c>
      <c r="AP13" s="265" t="s">
        <v>485</v>
      </c>
      <c r="AQ13" s="266">
        <v>4255</v>
      </c>
      <c r="AR13" s="267" t="s">
        <v>485</v>
      </c>
    </row>
    <row r="14" spans="1:46" ht="13.5" customHeight="1" x14ac:dyDescent="0.15">
      <c r="A14" s="247"/>
      <c r="AK14" s="1117" t="s">
        <v>487</v>
      </c>
      <c r="AL14" s="1118"/>
      <c r="AM14" s="1118"/>
      <c r="AN14" s="1119"/>
      <c r="AO14" s="265">
        <v>19664</v>
      </c>
      <c r="AP14" s="265">
        <v>987</v>
      </c>
      <c r="AQ14" s="266">
        <v>1813</v>
      </c>
      <c r="AR14" s="267">
        <v>-45.6</v>
      </c>
    </row>
    <row r="15" spans="1:46" ht="13.5" customHeight="1" x14ac:dyDescent="0.15">
      <c r="A15" s="247"/>
      <c r="AK15" s="1120" t="s">
        <v>488</v>
      </c>
      <c r="AL15" s="1121"/>
      <c r="AM15" s="1121"/>
      <c r="AN15" s="1122"/>
      <c r="AO15" s="265">
        <v>-75041</v>
      </c>
      <c r="AP15" s="265">
        <v>-3767</v>
      </c>
      <c r="AQ15" s="266">
        <v>-6003</v>
      </c>
      <c r="AR15" s="267">
        <v>-37.200000000000003</v>
      </c>
    </row>
    <row r="16" spans="1:46" x14ac:dyDescent="0.15">
      <c r="A16" s="247"/>
      <c r="AK16" s="1120" t="s">
        <v>177</v>
      </c>
      <c r="AL16" s="1121"/>
      <c r="AM16" s="1121"/>
      <c r="AN16" s="1122"/>
      <c r="AO16" s="265">
        <v>1846859</v>
      </c>
      <c r="AP16" s="265">
        <v>92714</v>
      </c>
      <c r="AQ16" s="266">
        <v>116291</v>
      </c>
      <c r="AR16" s="267">
        <v>-20.3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6.63</v>
      </c>
      <c r="AP21" s="278">
        <v>9.5500000000000007</v>
      </c>
      <c r="AQ21" s="279">
        <v>-2.92</v>
      </c>
      <c r="AS21" s="280"/>
      <c r="AT21" s="276"/>
    </row>
    <row r="22" spans="1:46" s="248" customFormat="1" x14ac:dyDescent="0.15">
      <c r="A22" s="276"/>
      <c r="AK22" s="1123" t="s">
        <v>494</v>
      </c>
      <c r="AL22" s="1124"/>
      <c r="AM22" s="1124"/>
      <c r="AN22" s="1125"/>
      <c r="AO22" s="281">
        <v>95.9</v>
      </c>
      <c r="AP22" s="282">
        <v>96.7</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664510</v>
      </c>
      <c r="AP32" s="291">
        <v>33359</v>
      </c>
      <c r="AQ32" s="292">
        <v>49899</v>
      </c>
      <c r="AR32" s="293">
        <v>-33.1</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v>2</v>
      </c>
      <c r="AR34" s="293" t="s">
        <v>485</v>
      </c>
    </row>
    <row r="35" spans="1:46" ht="27" customHeight="1" x14ac:dyDescent="0.15">
      <c r="A35" s="247"/>
      <c r="AK35" s="1107" t="s">
        <v>501</v>
      </c>
      <c r="AL35" s="1108"/>
      <c r="AM35" s="1108"/>
      <c r="AN35" s="1109"/>
      <c r="AO35" s="291">
        <v>114331</v>
      </c>
      <c r="AP35" s="291">
        <v>5740</v>
      </c>
      <c r="AQ35" s="292">
        <v>13394</v>
      </c>
      <c r="AR35" s="293">
        <v>-57.1</v>
      </c>
    </row>
    <row r="36" spans="1:46" ht="27" customHeight="1" x14ac:dyDescent="0.15">
      <c r="A36" s="247"/>
      <c r="AK36" s="1107" t="s">
        <v>502</v>
      </c>
      <c r="AL36" s="1108"/>
      <c r="AM36" s="1108"/>
      <c r="AN36" s="1109"/>
      <c r="AO36" s="291">
        <v>47147</v>
      </c>
      <c r="AP36" s="291">
        <v>2367</v>
      </c>
      <c r="AQ36" s="292">
        <v>2489</v>
      </c>
      <c r="AR36" s="293">
        <v>-4.9000000000000004</v>
      </c>
    </row>
    <row r="37" spans="1:46" ht="13.5" customHeight="1" x14ac:dyDescent="0.15">
      <c r="A37" s="247"/>
      <c r="AK37" s="1107" t="s">
        <v>503</v>
      </c>
      <c r="AL37" s="1108"/>
      <c r="AM37" s="1108"/>
      <c r="AN37" s="1109"/>
      <c r="AO37" s="291" t="s">
        <v>485</v>
      </c>
      <c r="AP37" s="291" t="s">
        <v>485</v>
      </c>
      <c r="AQ37" s="292">
        <v>625</v>
      </c>
      <c r="AR37" s="293" t="s">
        <v>485</v>
      </c>
    </row>
    <row r="38" spans="1:46" ht="27" customHeight="1" x14ac:dyDescent="0.15">
      <c r="A38" s="247"/>
      <c r="AK38" s="1110" t="s">
        <v>504</v>
      </c>
      <c r="AL38" s="1111"/>
      <c r="AM38" s="1111"/>
      <c r="AN38" s="1112"/>
      <c r="AO38" s="294">
        <v>49</v>
      </c>
      <c r="AP38" s="294">
        <v>2</v>
      </c>
      <c r="AQ38" s="295">
        <v>5</v>
      </c>
      <c r="AR38" s="283">
        <v>-60</v>
      </c>
      <c r="AS38" s="290"/>
    </row>
    <row r="39" spans="1:46" x14ac:dyDescent="0.15">
      <c r="A39" s="247"/>
      <c r="AK39" s="1110" t="s">
        <v>505</v>
      </c>
      <c r="AL39" s="1111"/>
      <c r="AM39" s="1111"/>
      <c r="AN39" s="1112"/>
      <c r="AO39" s="291">
        <v>-26352</v>
      </c>
      <c r="AP39" s="291">
        <v>-1323</v>
      </c>
      <c r="AQ39" s="292">
        <v>-2982</v>
      </c>
      <c r="AR39" s="293">
        <v>-55.6</v>
      </c>
      <c r="AS39" s="290"/>
    </row>
    <row r="40" spans="1:46" ht="27" customHeight="1" x14ac:dyDescent="0.15">
      <c r="A40" s="247"/>
      <c r="AK40" s="1107" t="s">
        <v>506</v>
      </c>
      <c r="AL40" s="1108"/>
      <c r="AM40" s="1108"/>
      <c r="AN40" s="1109"/>
      <c r="AO40" s="291">
        <v>-401229</v>
      </c>
      <c r="AP40" s="291">
        <v>-20142</v>
      </c>
      <c r="AQ40" s="292">
        <v>-43756</v>
      </c>
      <c r="AR40" s="293">
        <v>-54</v>
      </c>
      <c r="AS40" s="290"/>
    </row>
    <row r="41" spans="1:46" x14ac:dyDescent="0.15">
      <c r="A41" s="247"/>
      <c r="AK41" s="1113" t="s">
        <v>287</v>
      </c>
      <c r="AL41" s="1114"/>
      <c r="AM41" s="1114"/>
      <c r="AN41" s="1115"/>
      <c r="AO41" s="291">
        <v>398456</v>
      </c>
      <c r="AP41" s="291">
        <v>20003</v>
      </c>
      <c r="AQ41" s="292">
        <v>19675</v>
      </c>
      <c r="AR41" s="293">
        <v>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3435791</v>
      </c>
      <c r="AN51" s="313">
        <v>170790</v>
      </c>
      <c r="AO51" s="314">
        <v>134.9</v>
      </c>
      <c r="AP51" s="315">
        <v>96248</v>
      </c>
      <c r="AQ51" s="316">
        <v>10</v>
      </c>
      <c r="AR51" s="317">
        <v>124.9</v>
      </c>
    </row>
    <row r="52" spans="1:44" x14ac:dyDescent="0.15">
      <c r="A52" s="247"/>
      <c r="AK52" s="318"/>
      <c r="AL52" s="319" t="s">
        <v>516</v>
      </c>
      <c r="AM52" s="320">
        <v>87896</v>
      </c>
      <c r="AN52" s="321">
        <v>4369</v>
      </c>
      <c r="AO52" s="322">
        <v>-69.2</v>
      </c>
      <c r="AP52" s="323">
        <v>55768</v>
      </c>
      <c r="AQ52" s="324">
        <v>17.5</v>
      </c>
      <c r="AR52" s="325">
        <v>-86.7</v>
      </c>
    </row>
    <row r="53" spans="1:44" x14ac:dyDescent="0.15">
      <c r="A53" s="247"/>
      <c r="AK53" s="303" t="s">
        <v>517</v>
      </c>
      <c r="AL53" s="304"/>
      <c r="AM53" s="312">
        <v>1160591</v>
      </c>
      <c r="AN53" s="313">
        <v>57824</v>
      </c>
      <c r="AO53" s="314">
        <v>-66.099999999999994</v>
      </c>
      <c r="AP53" s="315">
        <v>76413</v>
      </c>
      <c r="AQ53" s="316">
        <v>-20.6</v>
      </c>
      <c r="AR53" s="317">
        <v>-45.5</v>
      </c>
    </row>
    <row r="54" spans="1:44" x14ac:dyDescent="0.15">
      <c r="A54" s="247"/>
      <c r="AK54" s="318"/>
      <c r="AL54" s="319" t="s">
        <v>516</v>
      </c>
      <c r="AM54" s="320">
        <v>238545</v>
      </c>
      <c r="AN54" s="321">
        <v>11885</v>
      </c>
      <c r="AO54" s="322">
        <v>172</v>
      </c>
      <c r="AP54" s="323">
        <v>39658</v>
      </c>
      <c r="AQ54" s="324">
        <v>-28.9</v>
      </c>
      <c r="AR54" s="325">
        <v>200.9</v>
      </c>
    </row>
    <row r="55" spans="1:44" x14ac:dyDescent="0.15">
      <c r="A55" s="247"/>
      <c r="AK55" s="303" t="s">
        <v>518</v>
      </c>
      <c r="AL55" s="304"/>
      <c r="AM55" s="312">
        <v>359525</v>
      </c>
      <c r="AN55" s="313">
        <v>17974</v>
      </c>
      <c r="AO55" s="314">
        <v>-68.900000000000006</v>
      </c>
      <c r="AP55" s="315">
        <v>66481</v>
      </c>
      <c r="AQ55" s="316">
        <v>-13</v>
      </c>
      <c r="AR55" s="317">
        <v>-55.9</v>
      </c>
    </row>
    <row r="56" spans="1:44" x14ac:dyDescent="0.15">
      <c r="A56" s="247"/>
      <c r="AK56" s="318"/>
      <c r="AL56" s="319" t="s">
        <v>516</v>
      </c>
      <c r="AM56" s="320">
        <v>62124</v>
      </c>
      <c r="AN56" s="321">
        <v>3106</v>
      </c>
      <c r="AO56" s="322">
        <v>-73.900000000000006</v>
      </c>
      <c r="AP56" s="323">
        <v>36120</v>
      </c>
      <c r="AQ56" s="324">
        <v>-8.9</v>
      </c>
      <c r="AR56" s="325">
        <v>-65</v>
      </c>
    </row>
    <row r="57" spans="1:44" x14ac:dyDescent="0.15">
      <c r="A57" s="247"/>
      <c r="AK57" s="303" t="s">
        <v>519</v>
      </c>
      <c r="AL57" s="304"/>
      <c r="AM57" s="312">
        <v>871417</v>
      </c>
      <c r="AN57" s="313">
        <v>43724</v>
      </c>
      <c r="AO57" s="314">
        <v>143.30000000000001</v>
      </c>
      <c r="AP57" s="315">
        <v>67825</v>
      </c>
      <c r="AQ57" s="316">
        <v>2</v>
      </c>
      <c r="AR57" s="317">
        <v>141.30000000000001</v>
      </c>
    </row>
    <row r="58" spans="1:44" x14ac:dyDescent="0.15">
      <c r="A58" s="247"/>
      <c r="AK58" s="318"/>
      <c r="AL58" s="319" t="s">
        <v>516</v>
      </c>
      <c r="AM58" s="320">
        <v>140612</v>
      </c>
      <c r="AN58" s="321">
        <v>7055</v>
      </c>
      <c r="AO58" s="322">
        <v>127.1</v>
      </c>
      <c r="AP58" s="323">
        <v>39417</v>
      </c>
      <c r="AQ58" s="324">
        <v>9.1</v>
      </c>
      <c r="AR58" s="325">
        <v>118</v>
      </c>
    </row>
    <row r="59" spans="1:44" x14ac:dyDescent="0.15">
      <c r="A59" s="247"/>
      <c r="AK59" s="303" t="s">
        <v>520</v>
      </c>
      <c r="AL59" s="304"/>
      <c r="AM59" s="312">
        <v>619060</v>
      </c>
      <c r="AN59" s="313">
        <v>31077</v>
      </c>
      <c r="AO59" s="314">
        <v>-28.9</v>
      </c>
      <c r="AP59" s="315">
        <v>81158</v>
      </c>
      <c r="AQ59" s="316">
        <v>19.7</v>
      </c>
      <c r="AR59" s="317">
        <v>-48.6</v>
      </c>
    </row>
    <row r="60" spans="1:44" x14ac:dyDescent="0.15">
      <c r="A60" s="247"/>
      <c r="AK60" s="318"/>
      <c r="AL60" s="319" t="s">
        <v>516</v>
      </c>
      <c r="AM60" s="320">
        <v>48163</v>
      </c>
      <c r="AN60" s="321">
        <v>2418</v>
      </c>
      <c r="AO60" s="322">
        <v>-65.7</v>
      </c>
      <c r="AP60" s="323">
        <v>45320</v>
      </c>
      <c r="AQ60" s="324">
        <v>15</v>
      </c>
      <c r="AR60" s="325">
        <v>-80.7</v>
      </c>
    </row>
    <row r="61" spans="1:44" x14ac:dyDescent="0.15">
      <c r="A61" s="247"/>
      <c r="AK61" s="303" t="s">
        <v>521</v>
      </c>
      <c r="AL61" s="326"/>
      <c r="AM61" s="312">
        <v>1289277</v>
      </c>
      <c r="AN61" s="313">
        <v>64278</v>
      </c>
      <c r="AO61" s="314">
        <v>22.9</v>
      </c>
      <c r="AP61" s="315">
        <v>77625</v>
      </c>
      <c r="AQ61" s="327">
        <v>-0.4</v>
      </c>
      <c r="AR61" s="317">
        <v>23.3</v>
      </c>
    </row>
    <row r="62" spans="1:44" x14ac:dyDescent="0.15">
      <c r="A62" s="247"/>
      <c r="AK62" s="318"/>
      <c r="AL62" s="319" t="s">
        <v>516</v>
      </c>
      <c r="AM62" s="320">
        <v>115468</v>
      </c>
      <c r="AN62" s="321">
        <v>5767</v>
      </c>
      <c r="AO62" s="322">
        <v>18.100000000000001</v>
      </c>
      <c r="AP62" s="323">
        <v>43257</v>
      </c>
      <c r="AQ62" s="324">
        <v>0.8</v>
      </c>
      <c r="AR62" s="325">
        <v>17.3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qadRM0ExzGAktKgWoL4j4mrd/gKLGK7KxgETrbu+1J6l7lNExHcEgZpcHWvaYAUSiSkavNv3xV2zeVBOL/oQw==" saltValue="IzHYBCPtT4MpCJ85VZkN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topLeftCell="A77"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ywRMJA10d6i7BbLHREURKk36VmIBJIreBQmrhI2Aq8mmWaXjiqbGRINhBO3vj6Ba7s8smtuQDvNhan0vc8hHOg==" saltValue="CDoiPJpJN/t1lBOaK9Eo7w=="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topLeftCell="A75" zoomScale="85" zoomScaleNormal="85" zoomScaleSheetLayoutView="55" workbookViewId="0">
      <selection activeCell="AF103" sqref="AF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AjWcydM4w5b8CRjI4e8r25O8td2YABjIzDXVfHRFI3xSiTTjXcIQLZD6G6c5kmCxTMiopohqS2BqVP2N8MnKjw==" saltValue="ctEZCrS/p0fpQhDbQCkE6w=="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topLeftCell="A22" zoomScale="55" zoomScaleNormal="55"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28.96</v>
      </c>
      <c r="G47" s="12">
        <v>31.2</v>
      </c>
      <c r="H47" s="12">
        <v>36.79</v>
      </c>
      <c r="I47" s="12">
        <v>40.770000000000003</v>
      </c>
      <c r="J47" s="13">
        <v>35.93</v>
      </c>
    </row>
    <row r="48" spans="2:10" ht="57.75" customHeight="1" x14ac:dyDescent="0.15">
      <c r="B48" s="14"/>
      <c r="C48" s="1128" t="s">
        <v>4</v>
      </c>
      <c r="D48" s="1128"/>
      <c r="E48" s="1129"/>
      <c r="F48" s="15">
        <v>2.6</v>
      </c>
      <c r="G48" s="16">
        <v>9.26</v>
      </c>
      <c r="H48" s="16">
        <v>7.36</v>
      </c>
      <c r="I48" s="16">
        <v>4.0999999999999996</v>
      </c>
      <c r="J48" s="17">
        <v>1.73</v>
      </c>
    </row>
    <row r="49" spans="2:10" ht="57.75" customHeight="1" thickBot="1" x14ac:dyDescent="0.2">
      <c r="B49" s="18"/>
      <c r="C49" s="1130" t="s">
        <v>5</v>
      </c>
      <c r="D49" s="1130"/>
      <c r="E49" s="1131"/>
      <c r="F49" s="19" t="s">
        <v>528</v>
      </c>
      <c r="G49" s="20">
        <v>10.31</v>
      </c>
      <c r="H49" s="20" t="s">
        <v>529</v>
      </c>
      <c r="I49" s="20" t="s">
        <v>530</v>
      </c>
      <c r="J49" s="21" t="s">
        <v>531</v>
      </c>
    </row>
    <row r="50" spans="2:10" x14ac:dyDescent="0.15"/>
  </sheetData>
  <sheetProtection algorithmName="SHA-512" hashValue="h1MW5NzN7Ykui+LKtyvUKXquDwPW/XUt4peGdsqgFbTn1Nzx0zD/eiGkvmtEWtZ4a9DA1vBIf+BZEQVqH8GJyA==" saltValue="s+pqATlnFbwNN4SZwof+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248arisa</cp:lastModifiedBy>
  <cp:lastPrinted>2026-03-16T08:01:12Z</cp:lastPrinted>
  <dcterms:created xsi:type="dcterms:W3CDTF">2026-02-23T10:10:57Z</dcterms:created>
  <dcterms:modified xsi:type="dcterms:W3CDTF">2026-04-03T01:24:47Z</dcterms:modified>
  <cp:category/>
</cp:coreProperties>
</file>